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60" yWindow="90" windowWidth="11340" windowHeight="6795" firstSheet="5" activeTab="9"/>
  </bookViews>
  <sheets>
    <sheet name="Red Brand Canners Case" sheetId="1" r:id="rId1"/>
    <sheet name="Q5 RBC X'tended LP model" sheetId="3" r:id="rId2"/>
    <sheet name="Q4 RBC LP model (2)" sheetId="7" r:id="rId3"/>
    <sheet name="Q1-3" sheetId="4" r:id="rId4"/>
    <sheet name="Answer Report 1" sheetId="6" r:id="rId5"/>
    <sheet name="Answer Report 2" sheetId="8" r:id="rId6"/>
    <sheet name="Answer Report 3" sheetId="11" r:id="rId7"/>
    <sheet name="The other graph" sheetId="10" r:id="rId8"/>
    <sheet name="Answer Report 4" sheetId="12" r:id="rId9"/>
    <sheet name="Q4 RBC LP model" sheetId="2" r:id="rId10"/>
    <sheet name="Sheet5" sheetId="9" r:id="rId11"/>
  </sheets>
  <definedNames>
    <definedName name="solver_adj" localSheetId="9" hidden="1">'Q4 RBC LP model'!$B$6:$G$6</definedName>
    <definedName name="solver_adj" localSheetId="2" hidden="1">'Q4 RBC LP model (2)'!$B$6:$G$6</definedName>
    <definedName name="solver_adj" localSheetId="1" hidden="1">'Q5 RBC X''tended LP model'!$B$6:$J$6</definedName>
    <definedName name="solver_adj" localSheetId="7" hidden="1">'The other graph'!$B$6:$G$6</definedName>
    <definedName name="solver_cvg" localSheetId="9" hidden="1">0.0001</definedName>
    <definedName name="solver_cvg" localSheetId="2" hidden="1">0.0001</definedName>
    <definedName name="solver_cvg" localSheetId="1" hidden="1">0.0001</definedName>
    <definedName name="solver_cvg" localSheetId="7" hidden="1">0.0001</definedName>
    <definedName name="solver_drv" localSheetId="9" hidden="1">1</definedName>
    <definedName name="solver_drv" localSheetId="2" hidden="1">1</definedName>
    <definedName name="solver_drv" localSheetId="1" hidden="1">1</definedName>
    <definedName name="solver_drv" localSheetId="7" hidden="1">1</definedName>
    <definedName name="solver_est" localSheetId="9" hidden="1">1</definedName>
    <definedName name="solver_est" localSheetId="2" hidden="1">1</definedName>
    <definedName name="solver_est" localSheetId="1" hidden="1">1</definedName>
    <definedName name="solver_est" localSheetId="7" hidden="1">1</definedName>
    <definedName name="solver_itr" localSheetId="9" hidden="1">100</definedName>
    <definedName name="solver_itr" localSheetId="2" hidden="1">100</definedName>
    <definedName name="solver_itr" localSheetId="1" hidden="1">100</definedName>
    <definedName name="solver_itr" localSheetId="7" hidden="1">100</definedName>
    <definedName name="solver_lhs1" localSheetId="9" hidden="1">'Q4 RBC LP model'!$H$9:$H$16</definedName>
    <definedName name="solver_lhs1" localSheetId="2" hidden="1">'Q4 RBC LP model (2)'!$K$9:$K$14</definedName>
    <definedName name="solver_lhs1" localSheetId="1" hidden="1">'Q5 RBC X''tended LP model'!$K$9:$K$13</definedName>
    <definedName name="solver_lhs1" localSheetId="7" hidden="1">'The other graph'!$H$9:$H$16</definedName>
    <definedName name="solver_lhs2" localSheetId="9" hidden="1">'Q4 RBC LP model'!$H$9:$H$10</definedName>
    <definedName name="solver_lhs2" localSheetId="2" hidden="1">'Q4 RBC LP model (2)'!$K$9:$K$10</definedName>
    <definedName name="solver_lhs2" localSheetId="1" hidden="1">'Q5 RBC X''tended LP model'!$K$14:$K$15</definedName>
    <definedName name="solver_lhs2" localSheetId="7" hidden="1">'The other graph'!$H$9:$H$10</definedName>
    <definedName name="solver_lhs3" localSheetId="9" hidden="1">'Q4 RBC LP model'!$H$13</definedName>
    <definedName name="solver_lhs3" localSheetId="2" hidden="1">'Q4 RBC LP model (2)'!$K$15</definedName>
    <definedName name="solver_lhs3" localSheetId="1" hidden="1">'Q5 RBC X''tended LP model'!$K$16</definedName>
    <definedName name="solver_lhs3" localSheetId="7" hidden="1">'The other graph'!$H$13</definedName>
    <definedName name="solver_lhs4" localSheetId="7" hidden="1">'The other graph'!$H$11</definedName>
    <definedName name="solver_lin" localSheetId="9" hidden="1">1</definedName>
    <definedName name="solver_lin" localSheetId="2" hidden="1">1</definedName>
    <definedName name="solver_lin" localSheetId="1" hidden="1">1</definedName>
    <definedName name="solver_lin" localSheetId="7" hidden="1">1</definedName>
    <definedName name="solver_neg" localSheetId="9" hidden="1">1</definedName>
    <definedName name="solver_neg" localSheetId="2" hidden="1">1</definedName>
    <definedName name="solver_neg" localSheetId="1" hidden="1">1</definedName>
    <definedName name="solver_neg" localSheetId="7" hidden="1">1</definedName>
    <definedName name="solver_num" localSheetId="9" hidden="1">3</definedName>
    <definedName name="solver_num" localSheetId="2" hidden="1">3</definedName>
    <definedName name="solver_num" localSheetId="1" hidden="1">3</definedName>
    <definedName name="solver_num" localSheetId="7" hidden="1">4</definedName>
    <definedName name="solver_nwt" localSheetId="9" hidden="1">1</definedName>
    <definedName name="solver_nwt" localSheetId="2" hidden="1">1</definedName>
    <definedName name="solver_nwt" localSheetId="1" hidden="1">1</definedName>
    <definedName name="solver_nwt" localSheetId="7" hidden="1">1</definedName>
    <definedName name="solver_opt" localSheetId="9" hidden="1">'Q4 RBC LP model'!$H$6</definedName>
    <definedName name="solver_opt" localSheetId="2" hidden="1">'Q4 RBC LP model (2)'!$K$6</definedName>
    <definedName name="solver_opt" localSheetId="1" hidden="1">'Q5 RBC X''tended LP model'!$K$6</definedName>
    <definedName name="solver_opt" localSheetId="7" hidden="1">'The other graph'!$H$6</definedName>
    <definedName name="solver_pre" localSheetId="9" hidden="1">0.000001</definedName>
    <definedName name="solver_pre" localSheetId="2" hidden="1">0.000001</definedName>
    <definedName name="solver_pre" localSheetId="1" hidden="1">0.000001</definedName>
    <definedName name="solver_pre" localSheetId="7" hidden="1">0.000001</definedName>
    <definedName name="solver_rel1" localSheetId="9" hidden="1">1</definedName>
    <definedName name="solver_rel1" localSheetId="2" hidden="1">1</definedName>
    <definedName name="solver_rel1" localSheetId="1" hidden="1">1</definedName>
    <definedName name="solver_rel1" localSheetId="7" hidden="1">1</definedName>
    <definedName name="solver_rel2" localSheetId="9" hidden="1">3</definedName>
    <definedName name="solver_rel2" localSheetId="2" hidden="1">3</definedName>
    <definedName name="solver_rel2" localSheetId="1" hidden="1">3</definedName>
    <definedName name="solver_rel2" localSheetId="7" hidden="1">3</definedName>
    <definedName name="solver_rel3" localSheetId="9" hidden="1">1</definedName>
    <definedName name="solver_rel3" localSheetId="2" hidden="1">1</definedName>
    <definedName name="solver_rel3" localSheetId="1" hidden="1">1</definedName>
    <definedName name="solver_rel3" localSheetId="7" hidden="1">1</definedName>
    <definedName name="solver_rel4" localSheetId="7" hidden="1">1</definedName>
    <definedName name="solver_rhs1" localSheetId="9" hidden="1">'Q4 RBC LP model'!$J$9:$J$16</definedName>
    <definedName name="solver_rhs1" localSheetId="2" hidden="1">'Q4 RBC LP model (2)'!$M$9:$M$14</definedName>
    <definedName name="solver_rhs1" localSheetId="1" hidden="1">'Q5 RBC X''tended LP model'!$M$9:$M$13</definedName>
    <definedName name="solver_rhs1" localSheetId="7" hidden="1">'The other graph'!$J$9:$J$16</definedName>
    <definedName name="solver_rhs2" localSheetId="9" hidden="1">'Q4 RBC LP model'!$J$9:$J$10</definedName>
    <definedName name="solver_rhs2" localSheetId="2" hidden="1">'Q4 RBC LP model (2)'!$M$9:$M$10</definedName>
    <definedName name="solver_rhs2" localSheetId="1" hidden="1">'Q5 RBC X''tended LP model'!$M$14:$M$15</definedName>
    <definedName name="solver_rhs2" localSheetId="7" hidden="1">'The other graph'!$J$9:$J$10</definedName>
    <definedName name="solver_rhs3" localSheetId="9" hidden="1">'Q4 RBC LP model'!$J$13</definedName>
    <definedName name="solver_rhs3" localSheetId="2" hidden="1">'Q4 RBC LP model (2)'!$M$15</definedName>
    <definedName name="solver_rhs3" localSheetId="1" hidden="1">'Q5 RBC X''tended LP model'!$M$16</definedName>
    <definedName name="solver_rhs3" localSheetId="7" hidden="1">'The other graph'!$J$13</definedName>
    <definedName name="solver_rhs4" localSheetId="7" hidden="1">'The other graph'!$J$11</definedName>
    <definedName name="solver_scl" localSheetId="9" hidden="1">1</definedName>
    <definedName name="solver_scl" localSheetId="2" hidden="1">1</definedName>
    <definedName name="solver_scl" localSheetId="1" hidden="1">1</definedName>
    <definedName name="solver_scl" localSheetId="7" hidden="1">1</definedName>
    <definedName name="solver_sho" localSheetId="9" hidden="1">2</definedName>
    <definedName name="solver_sho" localSheetId="2" hidden="1">2</definedName>
    <definedName name="solver_sho" localSheetId="1" hidden="1">2</definedName>
    <definedName name="solver_sho" localSheetId="7" hidden="1">2</definedName>
    <definedName name="solver_tim" localSheetId="9" hidden="1">100</definedName>
    <definedName name="solver_tim" localSheetId="2" hidden="1">100</definedName>
    <definedName name="solver_tim" localSheetId="1" hidden="1">100</definedName>
    <definedName name="solver_tim" localSheetId="7" hidden="1">100</definedName>
    <definedName name="solver_tol" localSheetId="9" hidden="1">0.05</definedName>
    <definedName name="solver_tol" localSheetId="2" hidden="1">0.05</definedName>
    <definedName name="solver_tol" localSheetId="1" hidden="1">0.05</definedName>
    <definedName name="solver_tol" localSheetId="7" hidden="1">0.05</definedName>
    <definedName name="solver_typ" localSheetId="9" hidden="1">1</definedName>
    <definedName name="solver_typ" localSheetId="2" hidden="1">1</definedName>
    <definedName name="solver_typ" localSheetId="1" hidden="1">1</definedName>
    <definedName name="solver_typ" localSheetId="7" hidden="1">1</definedName>
    <definedName name="solver_val" localSheetId="9" hidden="1">0</definedName>
    <definedName name="solver_val" localSheetId="2" hidden="1">0</definedName>
    <definedName name="solver_val" localSheetId="1" hidden="1">0</definedName>
    <definedName name="solver_val" localSheetId="7" hidden="1">0</definedName>
  </definedNames>
  <calcPr calcId="124519"/>
</workbook>
</file>

<file path=xl/calcChain.xml><?xml version="1.0" encoding="utf-8"?>
<calcChain xmlns="http://schemas.openxmlformats.org/spreadsheetml/2006/main">
  <c r="H11" i="10"/>
  <c r="K11" s="1"/>
  <c r="H12"/>
  <c r="K12" s="1"/>
  <c r="H11" i="2"/>
  <c r="K11" s="1"/>
  <c r="H13"/>
  <c r="H15" i="10"/>
  <c r="H16"/>
  <c r="K16" s="1"/>
  <c r="K15"/>
  <c r="H14"/>
  <c r="K14" s="1"/>
  <c r="H13"/>
  <c r="H10"/>
  <c r="K10" s="1"/>
  <c r="H9"/>
  <c r="K9" s="1"/>
  <c r="H6"/>
  <c r="K15" i="7"/>
  <c r="K13"/>
  <c r="K14"/>
  <c r="K12"/>
  <c r="K11"/>
  <c r="K10"/>
  <c r="K9"/>
  <c r="H12" i="2"/>
  <c r="K12" s="1"/>
  <c r="K6" i="7"/>
  <c r="K16" i="3"/>
  <c r="N16" s="1"/>
  <c r="K10"/>
  <c r="N10" s="1"/>
  <c r="K11"/>
  <c r="N11" s="1"/>
  <c r="K12"/>
  <c r="N12" s="1"/>
  <c r="K13"/>
  <c r="N13" s="1"/>
  <c r="K14"/>
  <c r="N14" s="1"/>
  <c r="K15"/>
  <c r="N15" s="1"/>
  <c r="K9"/>
  <c r="N9" s="1"/>
  <c r="K6"/>
  <c r="H10" i="2"/>
  <c r="K10" s="1"/>
  <c r="H9"/>
  <c r="K9" s="1"/>
  <c r="H14"/>
  <c r="K14" s="1"/>
  <c r="H15"/>
  <c r="K15" s="1"/>
  <c r="H16"/>
  <c r="K16" s="1"/>
  <c r="H6"/>
</calcChain>
</file>

<file path=xl/sharedStrings.xml><?xml version="1.0" encoding="utf-8"?>
<sst xmlns="http://schemas.openxmlformats.org/spreadsheetml/2006/main" count="497" uniqueCount="170">
  <si>
    <t>Red Brand Canners Case</t>
  </si>
  <si>
    <t xml:space="preserve">Exhibit 3.1  </t>
  </si>
  <si>
    <t>Demand Forecasts</t>
  </si>
  <si>
    <t>Product</t>
  </si>
  <si>
    <t xml:space="preserve">  Selling Price per Case</t>
  </si>
  <si>
    <t>Demand Forecast (Cases)</t>
  </si>
  <si>
    <t>24-21⁄2 whole tomatoes</t>
  </si>
  <si>
    <t>24-21⁄2 choice peach halves</t>
  </si>
  <si>
    <t>24-21⁄2 peach nectar</t>
  </si>
  <si>
    <t>24-21⁄2 tomato juice</t>
  </si>
  <si>
    <t>24-21⁄2 cooking apples</t>
  </si>
  <si>
    <t>24-21⁄2 tomato paste</t>
  </si>
  <si>
    <t xml:space="preserve">Exhibit 3.2 </t>
  </si>
  <si>
    <t>Product Item Profitability</t>
  </si>
  <si>
    <t>24-21⁄2 Whole Tomatoes</t>
  </si>
  <si>
    <t>24-21⁄2 Choice Peach Halves</t>
  </si>
  <si>
    <t xml:space="preserve">24-21⁄2 Peach Nectar </t>
  </si>
  <si>
    <t>24-21⁄2 Tomato Juice</t>
  </si>
  <si>
    <t>24-21⁄2 Cooking Apples</t>
  </si>
  <si>
    <t>24-21⁄2 Tomato Paste</t>
  </si>
  <si>
    <t>Selling Price</t>
  </si>
  <si>
    <t>Variable Costs:</t>
  </si>
  <si>
    <t>Direct Labor</t>
  </si>
  <si>
    <t>Variable OHD</t>
  </si>
  <si>
    <t>Variable Selling</t>
  </si>
  <si>
    <t>Packaging Mat'l.</t>
  </si>
  <si>
    <t>Fruit1</t>
  </si>
  <si>
    <t>Total Variable Costs</t>
  </si>
  <si>
    <t>Contribution</t>
  </si>
  <si>
    <t>Less Allocated OHD</t>
  </si>
  <si>
    <t>Net Profit</t>
  </si>
  <si>
    <t>Pounds per Case</t>
  </si>
  <si>
    <t>Whole Tomatoes</t>
  </si>
  <si>
    <t>Peach Halves</t>
  </si>
  <si>
    <t>Peach Nectar</t>
  </si>
  <si>
    <t>Tomato Juice</t>
  </si>
  <si>
    <t>Cooking Apples</t>
  </si>
  <si>
    <t>Tomato Paste</t>
  </si>
  <si>
    <t xml:space="preserve">Exhibit 3.3 </t>
  </si>
  <si>
    <t>Marginal Analysis of Tomato Products</t>
  </si>
  <si>
    <t xml:space="preserve"> Canned Whole Tomatoes</t>
  </si>
  <si>
    <t xml:space="preserve"> Tomato Juice</t>
  </si>
  <si>
    <t>Variable Cost  (excl. Tomato costs)</t>
  </si>
  <si>
    <t>Tomato Cost</t>
  </si>
  <si>
    <t>Marginal Profit</t>
  </si>
  <si>
    <t xml:space="preserve">Exhibit 3.4 </t>
  </si>
  <si>
    <t>Myers' Marginal Analysis of Tomato Products</t>
  </si>
  <si>
    <t>Contribution margins</t>
  </si>
  <si>
    <t>Tomato quantities</t>
  </si>
  <si>
    <t>Constraints</t>
  </si>
  <si>
    <t>Objective function</t>
  </si>
  <si>
    <t>Canned</t>
  </si>
  <si>
    <t>Juice</t>
  </si>
  <si>
    <t>Paste</t>
  </si>
  <si>
    <t>A limit</t>
  </si>
  <si>
    <t>B limit</t>
  </si>
  <si>
    <t>Canned quality</t>
  </si>
  <si>
    <t>Juice quality</t>
  </si>
  <si>
    <t>Profit</t>
  </si>
  <si>
    <t>LHS</t>
  </si>
  <si>
    <t>RHS</t>
  </si>
  <si>
    <t>&lt;</t>
  </si>
  <si>
    <t>&gt;</t>
  </si>
  <si>
    <t>Slack</t>
  </si>
  <si>
    <t>PC</t>
  </si>
  <si>
    <t>PJ</t>
  </si>
  <si>
    <t>PP</t>
  </si>
  <si>
    <t>External A market</t>
  </si>
  <si>
    <t>Q1)</t>
  </si>
  <si>
    <r>
      <t xml:space="preserve">Quality constraint: (9AC + 5BC)/(AC + BC) </t>
    </r>
    <r>
      <rPr>
        <u/>
        <sz val="10"/>
        <rFont val="Arial"/>
        <family val="2"/>
      </rPr>
      <t>&gt;</t>
    </r>
    <r>
      <rPr>
        <sz val="10"/>
        <rFont val="Arial"/>
        <family val="2"/>
      </rPr>
      <t xml:space="preserve"> 8</t>
    </r>
  </si>
  <si>
    <t>With 600,000 AC, BC can be at most 200,000 for a total of 800,000</t>
  </si>
  <si>
    <t>Q2)</t>
  </si>
  <si>
    <t>At most 800,000 can be used (see Q1)</t>
  </si>
  <si>
    <t>Q3)</t>
  </si>
  <si>
    <t>From Exhibit 3, tomato cost for one case of Canned whole = [(15.54 x 18/4) + (27.96 x 18 x 3/4)]/100 = $4.47</t>
  </si>
  <si>
    <t>Paste is most profitable (according to Myers); Use as much B as can be sold for paste, i.e., 2,000,000.</t>
  </si>
  <si>
    <t>Use as much A and B for juice (next most profitable) as can be sold, while providing at least quality level 6.</t>
  </si>
  <si>
    <t>Hence, use 600,000 A and 400,000 B for juice, whereby whole crop is used.</t>
  </si>
  <si>
    <t>Myers is wrong because costs already paid ('sunk cost') are allocated to products.</t>
  </si>
  <si>
    <t>Optimal Solution from Solver</t>
  </si>
  <si>
    <t>Wt(a)</t>
  </si>
  <si>
    <t>WT(b)</t>
  </si>
  <si>
    <t>J(a)</t>
  </si>
  <si>
    <t>J(b)</t>
  </si>
  <si>
    <t>P(a)</t>
  </si>
  <si>
    <t>P(b)</t>
  </si>
  <si>
    <t>Microsoft Excel 12.0 Answer Report</t>
  </si>
  <si>
    <t>Target Cell (Max)</t>
  </si>
  <si>
    <t>Cell</t>
  </si>
  <si>
    <t>Name</t>
  </si>
  <si>
    <t>Original Value</t>
  </si>
  <si>
    <t>Final Value</t>
  </si>
  <si>
    <t>Adjustable Cells</t>
  </si>
  <si>
    <t>Cell Value</t>
  </si>
  <si>
    <t>Formula</t>
  </si>
  <si>
    <t>Status</t>
  </si>
  <si>
    <t>$H$6</t>
  </si>
  <si>
    <t>Tomato quantities Profit</t>
  </si>
  <si>
    <t>$B$6</t>
  </si>
  <si>
    <t>$C$6</t>
  </si>
  <si>
    <t>$D$6</t>
  </si>
  <si>
    <t>$E$6</t>
  </si>
  <si>
    <t>$F$6</t>
  </si>
  <si>
    <t>$G$6</t>
  </si>
  <si>
    <t>$H$9</t>
  </si>
  <si>
    <t>Canned LHS</t>
  </si>
  <si>
    <t>$H$9&lt;=$J$9</t>
  </si>
  <si>
    <t>Not Binding</t>
  </si>
  <si>
    <t>$H$10</t>
  </si>
  <si>
    <t>$H$10&lt;=$J$10</t>
  </si>
  <si>
    <t>$H$11</t>
  </si>
  <si>
    <t>Paste LHS</t>
  </si>
  <si>
    <t>$H$11&lt;=$J$11</t>
  </si>
  <si>
    <t>Binding</t>
  </si>
  <si>
    <t>$H$12</t>
  </si>
  <si>
    <t>A limit LHS</t>
  </si>
  <si>
    <t>$H$12&lt;=$J$12</t>
  </si>
  <si>
    <t>$H$13</t>
  </si>
  <si>
    <t>B limit LHS</t>
  </si>
  <si>
    <t>$H$13&lt;=$J$13</t>
  </si>
  <si>
    <t>$H$14</t>
  </si>
  <si>
    <t>Canned quality LHS</t>
  </si>
  <si>
    <t>Juice quality LHS</t>
  </si>
  <si>
    <t>←Solution from Solver</t>
  </si>
  <si>
    <t>Worksheet: [RED-BRAND-CANNERS excel files.xlsx]Q4 RBC LP model</t>
  </si>
  <si>
    <t>Report Created: 6/10/2011 1:18:15 AM</t>
  </si>
  <si>
    <t>Tomato quantities Wt(a)</t>
  </si>
  <si>
    <t>Tomato quantities WT(b)</t>
  </si>
  <si>
    <t>Tomato quantities J(a)</t>
  </si>
  <si>
    <t>Tomato quantities J(b)</t>
  </si>
  <si>
    <t>Tomato quantities P(a)</t>
  </si>
  <si>
    <t>Tomato quantities P(b)</t>
  </si>
  <si>
    <t>$H$14&lt;=$J$14</t>
  </si>
  <si>
    <t>$H$9&gt;=$J$9</t>
  </si>
  <si>
    <t>$H$10&gt;=$J$10</t>
  </si>
  <si>
    <t>External Market</t>
  </si>
  <si>
    <t>Worksheet: [RED-BRAND-CANNERS excel files.xlsx]Q4 RBC LP model (2)</t>
  </si>
  <si>
    <t>Report Created: 6/10/2011 1:34:07 AM</t>
  </si>
  <si>
    <t>$K$6</t>
  </si>
  <si>
    <t>$K$9</t>
  </si>
  <si>
    <t>$K$9&lt;=$M$9</t>
  </si>
  <si>
    <t>$K$10</t>
  </si>
  <si>
    <t>$K$10&lt;=$M$10</t>
  </si>
  <si>
    <t>$K$11</t>
  </si>
  <si>
    <t>$K$11&lt;=$M$11</t>
  </si>
  <si>
    <t>$K$12</t>
  </si>
  <si>
    <t>$K$12&lt;=$M$12</t>
  </si>
  <si>
    <t>$K$13</t>
  </si>
  <si>
    <t>$K$13&lt;=$M$13</t>
  </si>
  <si>
    <t>$K$14</t>
  </si>
  <si>
    <t>$K$14&lt;=$M$14</t>
  </si>
  <si>
    <t>$K$9&gt;=$M$9</t>
  </si>
  <si>
    <t>$K$10&gt;=$M$10</t>
  </si>
  <si>
    <t>$K$15</t>
  </si>
  <si>
    <t>External Market LHS</t>
  </si>
  <si>
    <t>$K$15&lt;=$M$15</t>
  </si>
  <si>
    <t>A Max</t>
  </si>
  <si>
    <t>B Max</t>
  </si>
  <si>
    <t>WT(a)</t>
  </si>
  <si>
    <t>Limit of Whole T</t>
  </si>
  <si>
    <t>Worksheet: [RED-BRAND-CANNERS excel files.xlsx]The other graph</t>
  </si>
  <si>
    <t>Report Created: 6/10/2011 3:35:48 AM</t>
  </si>
  <si>
    <t>Tomato quantities WT(a)</t>
  </si>
  <si>
    <t>Limit of Whole T LHS</t>
  </si>
  <si>
    <t>Juice LHS</t>
  </si>
  <si>
    <t>$H$15</t>
  </si>
  <si>
    <t>$H$15&lt;=$J$15</t>
  </si>
  <si>
    <t>$H$16</t>
  </si>
  <si>
    <t>$H$16&lt;=$J$16</t>
  </si>
  <si>
    <t>Report Created: 6/10/2011 3:39:40 AM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</si>
</sst>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164" formatCode="[$$-409]#,##0"/>
    <numFmt numFmtId="165" formatCode="[$$-409]#,##0.000"/>
  </numFmts>
  <fonts count="18">
    <font>
      <sz val="10"/>
      <name val="Arial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8"/>
      <name val="Broadway"/>
      <family val="5"/>
    </font>
    <font>
      <b/>
      <i/>
      <sz val="18"/>
      <name val="Broadway"/>
      <family val="5"/>
    </font>
    <font>
      <b/>
      <sz val="10"/>
      <color indexed="18"/>
      <name val="Arial"/>
      <family val="2"/>
    </font>
    <font>
      <b/>
      <i/>
      <sz val="18"/>
      <color theme="5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color indexed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Continuous" wrapText="1"/>
    </xf>
    <xf numFmtId="0" fontId="1" fillId="0" borderId="1" xfId="0" applyFont="1" applyBorder="1" applyAlignment="1">
      <alignment horizontal="center" wrapText="1"/>
    </xf>
    <xf numFmtId="8" fontId="1" fillId="0" borderId="0" xfId="0" applyNumberFormat="1" applyFont="1" applyAlignment="1">
      <alignment horizontal="center" wrapText="1"/>
    </xf>
    <xf numFmtId="3" fontId="1" fillId="0" borderId="0" xfId="0" applyNumberFormat="1" applyFont="1" applyAlignment="1">
      <alignment horizontal="center" wrapText="1"/>
    </xf>
    <xf numFmtId="8" fontId="1" fillId="0" borderId="1" xfId="0" applyNumberFormat="1" applyFont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 vertical="top" wrapText="1"/>
    </xf>
    <xf numFmtId="0" fontId="0" fillId="0" borderId="0" xfId="0" applyBorder="1"/>
    <xf numFmtId="0" fontId="0" fillId="0" borderId="7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/>
    <xf numFmtId="0" fontId="0" fillId="0" borderId="6" xfId="0" applyBorder="1" applyAlignment="1">
      <alignment horizontal="right"/>
    </xf>
    <xf numFmtId="165" fontId="0" fillId="0" borderId="0" xfId="0" applyNumberForma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7" fillId="0" borderId="0" xfId="0" applyFont="1" applyBorder="1"/>
    <xf numFmtId="3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horizontal="center"/>
    </xf>
    <xf numFmtId="3" fontId="0" fillId="0" borderId="0" xfId="0" applyNumberFormat="1" applyBorder="1"/>
    <xf numFmtId="0" fontId="4" fillId="0" borderId="6" xfId="0" applyFont="1" applyBorder="1" applyAlignment="1">
      <alignment horizontal="right"/>
    </xf>
    <xf numFmtId="0" fontId="4" fillId="0" borderId="0" xfId="0" applyFont="1" applyBorder="1"/>
    <xf numFmtId="3" fontId="4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3" fontId="4" fillId="0" borderId="0" xfId="0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8" fillId="0" borderId="0" xfId="0" applyFont="1" applyBorder="1" applyAlignment="1">
      <alignment horizontal="center"/>
    </xf>
    <xf numFmtId="0" fontId="6" fillId="0" borderId="0" xfId="0" applyFont="1"/>
    <xf numFmtId="0" fontId="0" fillId="0" borderId="14" xfId="0" applyFill="1" applyBorder="1" applyAlignment="1"/>
    <xf numFmtId="0" fontId="11" fillId="0" borderId="13" xfId="0" applyFont="1" applyFill="1" applyBorder="1" applyAlignment="1">
      <alignment horizontal="center"/>
    </xf>
    <xf numFmtId="0" fontId="0" fillId="0" borderId="15" xfId="0" applyFill="1" applyBorder="1" applyAlignment="1"/>
    <xf numFmtId="164" fontId="0" fillId="0" borderId="14" xfId="0" applyNumberFormat="1" applyFill="1" applyBorder="1" applyAlignment="1"/>
    <xf numFmtId="3" fontId="0" fillId="0" borderId="15" xfId="0" applyNumberFormat="1" applyFill="1" applyBorder="1" applyAlignment="1"/>
    <xf numFmtId="3" fontId="0" fillId="0" borderId="14" xfId="0" applyNumberFormat="1" applyFill="1" applyBorder="1" applyAlignment="1"/>
    <xf numFmtId="0" fontId="3" fillId="0" borderId="8" xfId="0" applyFont="1" applyBorder="1" applyAlignment="1">
      <alignment horizontal="center"/>
    </xf>
    <xf numFmtId="0" fontId="0" fillId="5" borderId="19" xfId="0" applyFill="1" applyBorder="1" applyAlignment="1">
      <alignment horizontal="center"/>
    </xf>
    <xf numFmtId="3" fontId="0" fillId="0" borderId="19" xfId="0" applyNumberFormat="1" applyBorder="1" applyAlignment="1">
      <alignment horizontal="right"/>
    </xf>
    <xf numFmtId="0" fontId="3" fillId="0" borderId="19" xfId="0" applyFont="1" applyBorder="1" applyAlignment="1">
      <alignment horizontal="center"/>
    </xf>
    <xf numFmtId="0" fontId="3" fillId="0" borderId="19" xfId="0" applyFont="1" applyBorder="1"/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right"/>
    </xf>
    <xf numFmtId="165" fontId="0" fillId="0" borderId="19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164" fontId="6" fillId="4" borderId="19" xfId="0" applyNumberFormat="1" applyFont="1" applyFill="1" applyBorder="1" applyAlignment="1">
      <alignment horizontal="center"/>
    </xf>
    <xf numFmtId="0" fontId="0" fillId="5" borderId="20" xfId="0" applyFill="1" applyBorder="1" applyAlignment="1">
      <alignment horizontal="right"/>
    </xf>
    <xf numFmtId="0" fontId="0" fillId="0" borderId="21" xfId="0" applyBorder="1"/>
    <xf numFmtId="0" fontId="8" fillId="5" borderId="20" xfId="0" applyFont="1" applyFill="1" applyBorder="1" applyAlignment="1">
      <alignment horizontal="right"/>
    </xf>
    <xf numFmtId="3" fontId="0" fillId="0" borderId="22" xfId="0" applyNumberFormat="1" applyBorder="1" applyAlignment="1">
      <alignment horizontal="right"/>
    </xf>
    <xf numFmtId="0" fontId="8" fillId="5" borderId="19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right"/>
    </xf>
    <xf numFmtId="0" fontId="4" fillId="5" borderId="24" xfId="0" applyFont="1" applyFill="1" applyBorder="1"/>
    <xf numFmtId="0" fontId="8" fillId="5" borderId="24" xfId="0" applyFont="1" applyFill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/>
    <xf numFmtId="0" fontId="8" fillId="0" borderId="19" xfId="0" applyFont="1" applyBorder="1" applyAlignment="1">
      <alignment horizontal="center"/>
    </xf>
    <xf numFmtId="165" fontId="8" fillId="0" borderId="19" xfId="0" applyNumberFormat="1" applyFont="1" applyBorder="1" applyAlignment="1">
      <alignment horizontal="center"/>
    </xf>
    <xf numFmtId="3" fontId="8" fillId="0" borderId="19" xfId="0" applyNumberFormat="1" applyFont="1" applyBorder="1" applyAlignment="1">
      <alignment horizontal="center"/>
    </xf>
    <xf numFmtId="0" fontId="13" fillId="0" borderId="0" xfId="0" applyFont="1" applyBorder="1"/>
    <xf numFmtId="0" fontId="13" fillId="0" borderId="7" xfId="0" applyFont="1" applyBorder="1"/>
    <xf numFmtId="0" fontId="13" fillId="0" borderId="6" xfId="0" applyFont="1" applyBorder="1"/>
    <xf numFmtId="0" fontId="13" fillId="0" borderId="0" xfId="0" applyFont="1" applyBorder="1" applyAlignment="1">
      <alignment horizontal="center"/>
    </xf>
    <xf numFmtId="0" fontId="14" fillId="0" borderId="19" xfId="0" applyFont="1" applyBorder="1"/>
    <xf numFmtId="0" fontId="13" fillId="0" borderId="19" xfId="0" applyFont="1" applyBorder="1" applyAlignment="1">
      <alignment horizontal="center"/>
    </xf>
    <xf numFmtId="164" fontId="15" fillId="4" borderId="19" xfId="0" applyNumberFormat="1" applyFont="1" applyFill="1" applyBorder="1" applyAlignment="1">
      <alignment horizontal="center"/>
    </xf>
    <xf numFmtId="0" fontId="14" fillId="0" borderId="6" xfId="0" applyFont="1" applyBorder="1"/>
    <xf numFmtId="0" fontId="13" fillId="5" borderId="19" xfId="0" applyFont="1" applyFill="1" applyBorder="1" applyAlignment="1">
      <alignment horizontal="right"/>
    </xf>
    <xf numFmtId="0" fontId="13" fillId="5" borderId="19" xfId="0" applyFont="1" applyFill="1" applyBorder="1" applyAlignment="1">
      <alignment horizontal="center"/>
    </xf>
    <xf numFmtId="3" fontId="13" fillId="0" borderId="19" xfId="0" applyNumberFormat="1" applyFont="1" applyBorder="1" applyAlignment="1">
      <alignment horizontal="right"/>
    </xf>
    <xf numFmtId="0" fontId="14" fillId="0" borderId="19" xfId="0" applyFont="1" applyBorder="1" applyAlignment="1">
      <alignment horizontal="center"/>
    </xf>
    <xf numFmtId="3" fontId="13" fillId="0" borderId="19" xfId="0" applyNumberFormat="1" applyFont="1" applyBorder="1"/>
    <xf numFmtId="0" fontId="13" fillId="0" borderId="19" xfId="0" applyFont="1" applyBorder="1"/>
    <xf numFmtId="0" fontId="13" fillId="6" borderId="19" xfId="0" applyFont="1" applyFill="1" applyBorder="1" applyAlignment="1">
      <alignment horizontal="right"/>
    </xf>
    <xf numFmtId="165" fontId="13" fillId="6" borderId="19" xfId="0" applyNumberFormat="1" applyFont="1" applyFill="1" applyBorder="1" applyAlignment="1">
      <alignment horizontal="center"/>
    </xf>
    <xf numFmtId="3" fontId="13" fillId="6" borderId="19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2" fillId="3" borderId="16" xfId="0" applyFont="1" applyFill="1" applyBorder="1" applyAlignment="1">
      <alignment horizontal="center" vertical="top" wrapText="1"/>
    </xf>
    <xf numFmtId="0" fontId="12" fillId="3" borderId="17" xfId="0" applyFont="1" applyFill="1" applyBorder="1" applyAlignment="1">
      <alignment horizontal="center" vertical="top" wrapText="1"/>
    </xf>
    <xf numFmtId="0" fontId="12" fillId="3" borderId="18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3" fillId="0" borderId="26" xfId="0" applyFont="1" applyBorder="1" applyAlignment="1">
      <alignment vertical="top" wrapText="1"/>
    </xf>
    <xf numFmtId="0" fontId="12" fillId="7" borderId="3" xfId="0" applyFont="1" applyFill="1" applyBorder="1" applyAlignment="1">
      <alignment horizontal="center" vertical="top" wrapText="1"/>
    </xf>
    <xf numFmtId="0" fontId="12" fillId="7" borderId="4" xfId="0" applyFont="1" applyFill="1" applyBorder="1" applyAlignment="1">
      <alignment horizontal="center" vertical="top" wrapText="1"/>
    </xf>
    <xf numFmtId="0" fontId="12" fillId="7" borderId="5" xfId="0" applyFont="1" applyFill="1" applyBorder="1" applyAlignment="1">
      <alignment horizontal="center" vertical="top" wrapText="1"/>
    </xf>
    <xf numFmtId="0" fontId="13" fillId="8" borderId="27" xfId="0" applyFont="1" applyFill="1" applyBorder="1" applyAlignment="1">
      <alignment vertical="top" wrapText="1"/>
    </xf>
    <xf numFmtId="0" fontId="13" fillId="8" borderId="28" xfId="0" applyFont="1" applyFill="1" applyBorder="1"/>
    <xf numFmtId="0" fontId="13" fillId="8" borderId="22" xfId="0" applyFont="1" applyFill="1" applyBorder="1"/>
    <xf numFmtId="0" fontId="13" fillId="8" borderId="2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209551</xdr:colOff>
      <xdr:row>0</xdr:row>
      <xdr:rowOff>0</xdr:rowOff>
    </xdr:from>
    <xdr:to>
      <xdr:col>3</xdr:col>
      <xdr:colOff>198451</xdr:colOff>
      <xdr:row>0</xdr:row>
      <xdr:rowOff>314324</xdr:rowOff>
    </xdr:to>
    <xdr:pic>
      <xdr:nvPicPr>
        <xdr:cNvPr id="2" name="Picture 1" descr="tomato cu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33576" y="0"/>
          <a:ext cx="493725" cy="3143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209551</xdr:colOff>
      <xdr:row>0</xdr:row>
      <xdr:rowOff>0</xdr:rowOff>
    </xdr:from>
    <xdr:to>
      <xdr:col>3</xdr:col>
      <xdr:colOff>198451</xdr:colOff>
      <xdr:row>0</xdr:row>
      <xdr:rowOff>314324</xdr:rowOff>
    </xdr:to>
    <xdr:pic>
      <xdr:nvPicPr>
        <xdr:cNvPr id="2" name="Picture 1" descr="tomato cu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33576" y="0"/>
          <a:ext cx="493725" cy="314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opLeftCell="A37" workbookViewId="0">
      <selection activeCell="D57" sqref="D57"/>
    </sheetView>
  </sheetViews>
  <sheetFormatPr defaultRowHeight="12.75"/>
  <cols>
    <col min="1" max="1" width="16.140625" customWidth="1"/>
    <col min="2" max="2" width="15" customWidth="1"/>
    <col min="3" max="3" width="15.5703125" customWidth="1"/>
    <col min="4" max="4" width="15.7109375" customWidth="1"/>
    <col min="5" max="5" width="12.5703125" customWidth="1"/>
    <col min="6" max="6" width="11.85546875" customWidth="1"/>
    <col min="7" max="7" width="13.85546875" customWidth="1"/>
    <col min="8" max="8" width="14.28515625" customWidth="1"/>
  </cols>
  <sheetData>
    <row r="1" spans="1:8" ht="25.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2" t="s">
        <v>1</v>
      </c>
      <c r="C3" s="2" t="s">
        <v>2</v>
      </c>
      <c r="D3" s="2"/>
      <c r="E3" s="1"/>
      <c r="F3" s="1"/>
      <c r="G3" s="1"/>
      <c r="H3" s="1"/>
    </row>
    <row r="4" spans="1:8" ht="25.5">
      <c r="A4" s="1"/>
      <c r="B4" s="3" t="s">
        <v>3</v>
      </c>
      <c r="C4" s="3" t="s">
        <v>4</v>
      </c>
      <c r="D4" s="3" t="s">
        <v>5</v>
      </c>
      <c r="E4" s="1"/>
      <c r="F4" s="1"/>
      <c r="G4" s="1"/>
      <c r="H4" s="1"/>
    </row>
    <row r="5" spans="1:8" ht="25.5">
      <c r="A5" s="1"/>
      <c r="B5" s="1" t="s">
        <v>6</v>
      </c>
      <c r="C5" s="4">
        <v>4</v>
      </c>
      <c r="D5" s="5">
        <v>800000</v>
      </c>
      <c r="F5" s="1"/>
      <c r="G5" s="1"/>
      <c r="H5" s="1"/>
    </row>
    <row r="6" spans="1:8" ht="25.5">
      <c r="A6" s="1"/>
      <c r="B6" s="1" t="s">
        <v>7</v>
      </c>
      <c r="C6" s="4">
        <v>5.4</v>
      </c>
      <c r="D6" s="5">
        <v>10000</v>
      </c>
      <c r="F6" s="1"/>
      <c r="G6" s="1"/>
      <c r="H6" s="1"/>
    </row>
    <row r="7" spans="1:8" ht="25.5">
      <c r="A7" s="1"/>
      <c r="B7" s="1" t="s">
        <v>8</v>
      </c>
      <c r="C7" s="4">
        <v>13.8</v>
      </c>
      <c r="D7" s="5">
        <v>5000</v>
      </c>
      <c r="F7" s="1"/>
      <c r="G7" s="1"/>
      <c r="H7" s="1"/>
    </row>
    <row r="8" spans="1:8" ht="25.5">
      <c r="A8" s="1"/>
      <c r="B8" s="1" t="s">
        <v>9</v>
      </c>
      <c r="C8" s="4">
        <v>13.5</v>
      </c>
      <c r="D8" s="5">
        <v>50000</v>
      </c>
      <c r="F8" s="1"/>
      <c r="G8" s="1"/>
      <c r="H8" s="1"/>
    </row>
    <row r="9" spans="1:8" ht="25.5">
      <c r="A9" s="1"/>
      <c r="B9" s="1" t="s">
        <v>10</v>
      </c>
      <c r="C9" s="4">
        <v>14.7</v>
      </c>
      <c r="D9" s="5">
        <v>15000</v>
      </c>
      <c r="F9" s="1"/>
      <c r="G9" s="1"/>
      <c r="H9" s="1"/>
    </row>
    <row r="10" spans="1:8" ht="25.5">
      <c r="A10" s="1"/>
      <c r="B10" s="1" t="s">
        <v>11</v>
      </c>
      <c r="C10" s="4">
        <v>11.4</v>
      </c>
      <c r="D10" s="5">
        <v>80000</v>
      </c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 t="s">
        <v>12</v>
      </c>
      <c r="C16" s="2" t="s">
        <v>13</v>
      </c>
      <c r="D16" s="2"/>
      <c r="E16" s="1"/>
      <c r="F16" s="1"/>
      <c r="G16" s="1"/>
      <c r="H16" s="1"/>
    </row>
    <row r="17" spans="1:8" ht="29.25" customHeight="1">
      <c r="A17" s="1"/>
      <c r="B17" s="3" t="s">
        <v>3</v>
      </c>
      <c r="C17" s="3" t="s">
        <v>14</v>
      </c>
      <c r="D17" s="3" t="s">
        <v>15</v>
      </c>
      <c r="E17" s="3" t="s">
        <v>16</v>
      </c>
      <c r="F17" s="3" t="s">
        <v>17</v>
      </c>
      <c r="G17" s="3" t="s">
        <v>18</v>
      </c>
      <c r="H17" s="3" t="s">
        <v>19</v>
      </c>
    </row>
    <row r="18" spans="1:8">
      <c r="A18" s="1"/>
      <c r="B18" s="1" t="s">
        <v>20</v>
      </c>
      <c r="C18" s="4">
        <v>12</v>
      </c>
      <c r="D18" s="4">
        <v>16.2</v>
      </c>
      <c r="E18" s="4">
        <v>13.8</v>
      </c>
      <c r="F18" s="4">
        <v>13.5</v>
      </c>
      <c r="G18" s="4">
        <v>14.7</v>
      </c>
      <c r="H18" s="4">
        <v>11.4</v>
      </c>
    </row>
    <row r="19" spans="1:8">
      <c r="A19" s="1"/>
      <c r="B19" s="1" t="s">
        <v>21</v>
      </c>
      <c r="C19" s="1"/>
      <c r="D19" s="1"/>
      <c r="E19" s="1"/>
      <c r="F19" s="1"/>
      <c r="G19" s="1"/>
      <c r="H19" s="1"/>
    </row>
    <row r="20" spans="1:8">
      <c r="A20" s="1"/>
      <c r="B20" s="1" t="s">
        <v>22</v>
      </c>
      <c r="C20" s="1">
        <v>3.54</v>
      </c>
      <c r="D20" s="1">
        <v>4.2</v>
      </c>
      <c r="E20" s="1">
        <v>3.81</v>
      </c>
      <c r="F20" s="1">
        <v>3.96</v>
      </c>
      <c r="G20" s="1">
        <v>2.1</v>
      </c>
      <c r="H20" s="1">
        <v>1.62</v>
      </c>
    </row>
    <row r="21" spans="1:8">
      <c r="A21" s="1"/>
      <c r="B21" s="1" t="s">
        <v>23</v>
      </c>
      <c r="C21" s="1">
        <v>0.72</v>
      </c>
      <c r="D21" s="1">
        <v>0.96</v>
      </c>
      <c r="E21" s="1">
        <v>0.69</v>
      </c>
      <c r="F21" s="1">
        <v>1.08</v>
      </c>
      <c r="G21" s="1">
        <v>0.66</v>
      </c>
      <c r="H21" s="1">
        <v>0.78</v>
      </c>
    </row>
    <row r="22" spans="1:8">
      <c r="A22" s="1"/>
      <c r="B22" s="1" t="s">
        <v>24</v>
      </c>
      <c r="C22" s="1">
        <v>1.2</v>
      </c>
      <c r="D22" s="1">
        <v>0.9</v>
      </c>
      <c r="E22" s="1">
        <v>1.2</v>
      </c>
      <c r="F22" s="1">
        <v>2.5499999999999998</v>
      </c>
      <c r="G22" s="1">
        <v>0.84</v>
      </c>
      <c r="H22" s="1">
        <v>1.1399999999999999</v>
      </c>
    </row>
    <row r="23" spans="1:8">
      <c r="A23" s="1"/>
      <c r="B23" s="1" t="s">
        <v>25</v>
      </c>
      <c r="C23" s="1">
        <v>2.1</v>
      </c>
      <c r="D23" s="1">
        <v>1.68</v>
      </c>
      <c r="E23" s="1">
        <v>1.8</v>
      </c>
      <c r="F23" s="1">
        <v>1.95</v>
      </c>
      <c r="G23" s="1">
        <v>2.1</v>
      </c>
      <c r="H23" s="1">
        <v>2.31</v>
      </c>
    </row>
    <row r="24" spans="1:8">
      <c r="A24" s="1"/>
      <c r="B24" s="1" t="s">
        <v>26</v>
      </c>
      <c r="C24" s="3">
        <v>3.24</v>
      </c>
      <c r="D24" s="3">
        <v>5.4</v>
      </c>
      <c r="E24" s="3">
        <v>5.0999999999999996</v>
      </c>
      <c r="F24" s="3">
        <v>3.6</v>
      </c>
      <c r="G24" s="3">
        <v>2.7</v>
      </c>
      <c r="H24" s="3">
        <v>4.5</v>
      </c>
    </row>
    <row r="25" spans="1:8" ht="25.5">
      <c r="A25" s="1"/>
      <c r="B25" s="1" t="s">
        <v>27</v>
      </c>
      <c r="C25" s="1">
        <v>10.8</v>
      </c>
      <c r="D25" s="1">
        <v>13.14</v>
      </c>
      <c r="E25" s="1">
        <v>12.6</v>
      </c>
      <c r="F25" s="1">
        <v>13.14</v>
      </c>
      <c r="G25" s="1">
        <v>8.4</v>
      </c>
      <c r="H25" s="1">
        <v>10.35</v>
      </c>
    </row>
    <row r="26" spans="1:8">
      <c r="A26" s="1"/>
      <c r="B26" s="1" t="s">
        <v>28</v>
      </c>
      <c r="C26" s="1">
        <v>1.2</v>
      </c>
      <c r="D26" s="1">
        <v>3.06</v>
      </c>
      <c r="E26" s="1">
        <v>1.2</v>
      </c>
      <c r="F26" s="1">
        <v>0.36</v>
      </c>
      <c r="G26" s="1">
        <v>6.3</v>
      </c>
      <c r="H26" s="1">
        <v>1.05</v>
      </c>
    </row>
    <row r="27" spans="1:8" ht="25.5">
      <c r="A27" s="1"/>
      <c r="B27" s="1" t="s">
        <v>29</v>
      </c>
      <c r="C27" s="3">
        <v>0.84</v>
      </c>
      <c r="D27" s="3">
        <v>2.1</v>
      </c>
      <c r="E27" s="3">
        <v>1.56</v>
      </c>
      <c r="F27" s="3">
        <v>0.63</v>
      </c>
      <c r="G27" s="3">
        <v>2.25</v>
      </c>
      <c r="H27" s="3">
        <v>0.69</v>
      </c>
    </row>
    <row r="28" spans="1:8">
      <c r="A28" s="1"/>
      <c r="B28" s="1" t="s">
        <v>30</v>
      </c>
      <c r="C28" s="1">
        <v>0.36</v>
      </c>
      <c r="D28" s="1">
        <v>0.96</v>
      </c>
      <c r="E28" s="1">
        <v>-0.36</v>
      </c>
      <c r="F28" s="1">
        <v>-0.27</v>
      </c>
      <c r="G28" s="1">
        <v>4.05</v>
      </c>
      <c r="H28" s="1">
        <v>0.36</v>
      </c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3" t="s">
        <v>3</v>
      </c>
      <c r="C30" s="3" t="s">
        <v>31</v>
      </c>
      <c r="D30" s="1"/>
      <c r="E30" s="1"/>
      <c r="F30" s="1"/>
      <c r="G30" s="1"/>
      <c r="H30" s="1"/>
    </row>
    <row r="31" spans="1:8" ht="25.5">
      <c r="A31" s="1"/>
      <c r="B31" s="1" t="s">
        <v>32</v>
      </c>
      <c r="C31" s="1">
        <v>18</v>
      </c>
      <c r="D31" s="1"/>
      <c r="E31" s="1"/>
      <c r="F31" s="1"/>
      <c r="G31" s="1"/>
      <c r="H31" s="1"/>
    </row>
    <row r="32" spans="1:8">
      <c r="A32" s="1"/>
      <c r="B32" s="1" t="s">
        <v>33</v>
      </c>
      <c r="C32" s="1">
        <v>18</v>
      </c>
      <c r="D32" s="1"/>
      <c r="E32" s="1"/>
      <c r="F32" s="1"/>
      <c r="G32" s="1"/>
      <c r="H32" s="1"/>
    </row>
    <row r="33" spans="1:8">
      <c r="A33" s="1"/>
      <c r="B33" s="1" t="s">
        <v>34</v>
      </c>
      <c r="C33" s="1">
        <v>17</v>
      </c>
      <c r="D33" s="1"/>
      <c r="E33" s="1"/>
      <c r="F33" s="1"/>
      <c r="G33" s="1"/>
      <c r="H33" s="1"/>
    </row>
    <row r="34" spans="1:8">
      <c r="A34" s="1"/>
      <c r="B34" s="1" t="s">
        <v>35</v>
      </c>
      <c r="C34" s="1">
        <v>20</v>
      </c>
      <c r="D34" s="1"/>
      <c r="E34" s="1"/>
      <c r="F34" s="1"/>
      <c r="G34" s="1"/>
      <c r="H34" s="1"/>
    </row>
    <row r="35" spans="1:8">
      <c r="A35" s="1"/>
      <c r="B35" s="1" t="s">
        <v>36</v>
      </c>
      <c r="C35" s="1">
        <v>27</v>
      </c>
      <c r="D35" s="1"/>
      <c r="E35" s="1"/>
      <c r="F35" s="1"/>
      <c r="G35" s="1"/>
      <c r="H35" s="1"/>
    </row>
    <row r="36" spans="1:8">
      <c r="A36" s="1"/>
      <c r="B36" s="1" t="s">
        <v>37</v>
      </c>
      <c r="C36" s="1">
        <v>25</v>
      </c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 ht="25.5">
      <c r="A38" s="1"/>
      <c r="B38" s="1" t="s">
        <v>38</v>
      </c>
      <c r="C38" s="2" t="s">
        <v>39</v>
      </c>
      <c r="D38" s="2"/>
      <c r="E38" s="1"/>
      <c r="F38" s="1"/>
      <c r="G38" s="1"/>
      <c r="H38" s="1"/>
    </row>
    <row r="39" spans="1:8" ht="25.5">
      <c r="A39" s="1"/>
      <c r="B39" s="3" t="s">
        <v>3</v>
      </c>
      <c r="C39" s="3" t="s">
        <v>40</v>
      </c>
      <c r="D39" s="3" t="s">
        <v>41</v>
      </c>
      <c r="E39" s="3" t="s">
        <v>37</v>
      </c>
      <c r="F39" s="1"/>
      <c r="G39" s="1"/>
      <c r="H39" s="1"/>
    </row>
    <row r="40" spans="1:8">
      <c r="A40" s="1"/>
      <c r="B40" s="1" t="s">
        <v>20</v>
      </c>
      <c r="C40" s="4">
        <v>12</v>
      </c>
      <c r="D40" s="4">
        <v>13.5</v>
      </c>
      <c r="E40" s="4">
        <v>11.4</v>
      </c>
      <c r="F40" s="1"/>
      <c r="G40" s="1"/>
      <c r="H40" s="1"/>
    </row>
    <row r="41" spans="1:8" ht="38.25">
      <c r="A41" s="1"/>
      <c r="B41" s="1" t="s">
        <v>42</v>
      </c>
      <c r="C41" s="6">
        <v>7.56</v>
      </c>
      <c r="D41" s="6">
        <v>9.5399999999999991</v>
      </c>
      <c r="E41" s="6">
        <v>5.85</v>
      </c>
      <c r="F41" s="1"/>
      <c r="G41" s="1"/>
      <c r="H41" s="1"/>
    </row>
    <row r="42" spans="1:8">
      <c r="A42" s="1"/>
      <c r="B42" s="1"/>
      <c r="C42" s="4">
        <v>4.4400000000000004</v>
      </c>
      <c r="D42" s="4">
        <v>3.96</v>
      </c>
      <c r="E42" s="4">
        <v>5.55</v>
      </c>
      <c r="F42" s="1"/>
      <c r="G42" s="1"/>
      <c r="H42" s="1"/>
    </row>
    <row r="43" spans="1:8">
      <c r="A43" s="1"/>
      <c r="B43" s="1" t="s">
        <v>43</v>
      </c>
      <c r="C43" s="6">
        <v>4.47</v>
      </c>
      <c r="D43" s="6">
        <v>3.72</v>
      </c>
      <c r="E43" s="6">
        <v>3.9</v>
      </c>
      <c r="F43" s="1"/>
      <c r="G43" s="1"/>
      <c r="H43" s="1"/>
    </row>
    <row r="44" spans="1:8">
      <c r="A44" s="1"/>
      <c r="B44" s="1" t="s">
        <v>44</v>
      </c>
      <c r="C44" s="4">
        <v>-0.03</v>
      </c>
      <c r="D44" s="4">
        <v>0.24</v>
      </c>
      <c r="E44" s="4">
        <v>1.65</v>
      </c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 ht="25.5">
      <c r="A49" s="1"/>
      <c r="B49" s="1" t="s">
        <v>45</v>
      </c>
      <c r="C49" s="2" t="s">
        <v>46</v>
      </c>
      <c r="D49" s="2"/>
      <c r="E49" s="1"/>
      <c r="F49" s="1"/>
      <c r="G49" s="1"/>
      <c r="H49" s="1"/>
    </row>
    <row r="50" spans="1:8" ht="25.5">
      <c r="A50" s="1"/>
      <c r="B50" s="3" t="s">
        <v>3</v>
      </c>
      <c r="C50" s="3" t="s">
        <v>40</v>
      </c>
      <c r="D50" s="3" t="s">
        <v>41</v>
      </c>
      <c r="E50" s="3" t="s">
        <v>37</v>
      </c>
      <c r="F50" s="1"/>
      <c r="G50" s="1"/>
      <c r="H50" s="1"/>
    </row>
    <row r="51" spans="1:8">
      <c r="A51" s="1"/>
      <c r="B51" s="1" t="s">
        <v>20</v>
      </c>
      <c r="C51" s="4">
        <v>12</v>
      </c>
      <c r="D51" s="4">
        <v>13.5</v>
      </c>
      <c r="E51" s="4">
        <v>11.4</v>
      </c>
      <c r="F51" s="1"/>
      <c r="G51" s="1"/>
      <c r="H51" s="1"/>
    </row>
    <row r="52" spans="1:8" ht="38.25">
      <c r="A52" s="1"/>
      <c r="B52" s="1" t="s">
        <v>42</v>
      </c>
      <c r="C52" s="6">
        <v>7.56</v>
      </c>
      <c r="D52" s="6">
        <v>9.5399999999999991</v>
      </c>
      <c r="E52" s="6">
        <v>5.85</v>
      </c>
      <c r="F52" s="1"/>
      <c r="G52" s="1"/>
      <c r="H52" s="1"/>
    </row>
    <row r="53" spans="1:8">
      <c r="A53" s="1"/>
      <c r="B53" s="1"/>
      <c r="C53" s="4">
        <v>4.4400000000000004</v>
      </c>
      <c r="D53" s="4">
        <v>3.96</v>
      </c>
      <c r="E53" s="4">
        <v>5.55</v>
      </c>
      <c r="F53" s="1"/>
      <c r="G53" s="1"/>
      <c r="H53" s="1"/>
    </row>
    <row r="54" spans="1:8">
      <c r="A54" s="1"/>
      <c r="B54" s="1" t="s">
        <v>43</v>
      </c>
      <c r="C54" s="6">
        <v>4.47</v>
      </c>
      <c r="D54" s="6">
        <v>3.72</v>
      </c>
      <c r="E54" s="6">
        <v>2.33</v>
      </c>
      <c r="F54" s="1"/>
      <c r="G54" s="1"/>
      <c r="H54" s="1"/>
    </row>
    <row r="55" spans="1:8">
      <c r="A55" s="1"/>
      <c r="B55" s="1" t="s">
        <v>44</v>
      </c>
      <c r="C55" s="4">
        <v>-0.03</v>
      </c>
      <c r="D55" s="4">
        <v>0.24</v>
      </c>
      <c r="E55" s="4">
        <v>3.22</v>
      </c>
      <c r="F55" s="1"/>
      <c r="G55" s="1"/>
      <c r="H55" s="1"/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"/>
  <sheetViews>
    <sheetView workbookViewId="0">
      <selection activeCell="F19" sqref="F19"/>
    </sheetView>
  </sheetViews>
  <sheetFormatPr defaultRowHeight="12.75"/>
  <cols>
    <col min="1" max="1" width="18.28515625" bestFit="1" customWidth="1"/>
    <col min="2" max="3" width="7.5703125" bestFit="1" customWidth="1"/>
    <col min="4" max="4" width="6.5703125" bestFit="1" customWidth="1"/>
    <col min="5" max="5" width="7.5703125" bestFit="1" customWidth="1"/>
    <col min="6" max="6" width="6.5703125" bestFit="1" customWidth="1"/>
    <col min="7" max="7" width="9.140625" bestFit="1" customWidth="1"/>
    <col min="8" max="10" width="7.7109375" bestFit="1" customWidth="1"/>
    <col min="11" max="11" width="9.140625" bestFit="1" customWidth="1"/>
    <col min="12" max="12" width="2.7109375" bestFit="1" customWidth="1"/>
    <col min="13" max="13" width="10.5703125" customWidth="1"/>
    <col min="14" max="14" width="10.140625" bestFit="1" customWidth="1"/>
  </cols>
  <sheetData>
    <row r="1" spans="1:15" ht="25.5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"/>
    </row>
    <row r="2" spans="1:1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</row>
    <row r="3" spans="1:15">
      <c r="A3" s="12"/>
      <c r="B3" s="33" t="s">
        <v>80</v>
      </c>
      <c r="C3" s="33" t="s">
        <v>81</v>
      </c>
      <c r="D3" s="33" t="s">
        <v>82</v>
      </c>
      <c r="E3" s="33" t="s">
        <v>83</v>
      </c>
      <c r="F3" s="33" t="s">
        <v>84</v>
      </c>
      <c r="G3" s="33" t="s">
        <v>85</v>
      </c>
      <c r="H3" s="14" t="s">
        <v>64</v>
      </c>
      <c r="I3" s="14" t="s">
        <v>65</v>
      </c>
      <c r="J3" s="14" t="s">
        <v>66</v>
      </c>
      <c r="K3" s="13"/>
      <c r="L3" s="10"/>
      <c r="M3" s="10"/>
      <c r="N3" s="10"/>
      <c r="O3" s="11"/>
    </row>
    <row r="4" spans="1:15">
      <c r="A4" s="15" t="s">
        <v>50</v>
      </c>
      <c r="B4" s="13"/>
      <c r="C4" s="13"/>
      <c r="D4" s="13"/>
      <c r="E4" s="13"/>
      <c r="F4" s="13"/>
      <c r="G4" s="13"/>
      <c r="H4" s="14"/>
      <c r="I4" s="14"/>
      <c r="J4" s="14"/>
      <c r="K4" s="13"/>
      <c r="L4" s="10"/>
      <c r="M4" s="10"/>
      <c r="N4" s="10"/>
      <c r="O4" s="11"/>
    </row>
    <row r="5" spans="1:15" ht="13.5" thickBot="1">
      <c r="A5" s="16" t="s">
        <v>47</v>
      </c>
      <c r="B5" s="17">
        <v>0.247</v>
      </c>
      <c r="C5" s="17">
        <v>0.247</v>
      </c>
      <c r="D5" s="17">
        <v>0.19800000000000001</v>
      </c>
      <c r="E5" s="17">
        <v>0.19800000000000001</v>
      </c>
      <c r="F5" s="17">
        <v>0.222</v>
      </c>
      <c r="G5" s="17">
        <v>0.222</v>
      </c>
      <c r="H5" s="18">
        <v>-8.0000000000000002E-3</v>
      </c>
      <c r="I5" s="18">
        <v>-5.7000000000000002E-2</v>
      </c>
      <c r="J5" s="18">
        <v>-3.3000000000000002E-2</v>
      </c>
      <c r="K5" s="13" t="s">
        <v>58</v>
      </c>
      <c r="L5" s="10"/>
      <c r="M5" s="10"/>
      <c r="N5" s="10"/>
      <c r="O5" s="11"/>
    </row>
    <row r="6" spans="1:15" ht="13.5" thickBot="1">
      <c r="A6" s="16" t="s">
        <v>48</v>
      </c>
      <c r="B6" s="19">
        <v>599999.99999999895</v>
      </c>
      <c r="C6" s="19">
        <v>205000</v>
      </c>
      <c r="D6" s="19">
        <v>0</v>
      </c>
      <c r="E6" s="19">
        <v>195000</v>
      </c>
      <c r="F6" s="19">
        <v>0</v>
      </c>
      <c r="G6" s="19">
        <v>2000000</v>
      </c>
      <c r="H6" s="20">
        <v>15000.00000000096</v>
      </c>
      <c r="I6" s="20">
        <v>64999.99999999904</v>
      </c>
      <c r="J6" s="20">
        <v>0</v>
      </c>
      <c r="K6" s="7">
        <f>SUMPRODUCT(B5:J5,B6:J6)</f>
        <v>677619.99999999977</v>
      </c>
      <c r="L6" s="10"/>
      <c r="M6" s="21" t="s">
        <v>79</v>
      </c>
      <c r="N6" s="10"/>
      <c r="O6" s="11"/>
    </row>
    <row r="7" spans="1:15">
      <c r="A7" s="12"/>
      <c r="B7" s="13"/>
      <c r="C7" s="13"/>
      <c r="D7" s="13"/>
      <c r="E7" s="13"/>
      <c r="F7" s="13"/>
      <c r="G7" s="13"/>
      <c r="H7" s="14"/>
      <c r="I7" s="14"/>
      <c r="J7" s="14"/>
      <c r="K7" s="13"/>
      <c r="L7" s="10"/>
      <c r="M7" s="10"/>
      <c r="N7" s="10"/>
      <c r="O7" s="11"/>
    </row>
    <row r="8" spans="1:15">
      <c r="A8" s="15" t="s">
        <v>49</v>
      </c>
      <c r="B8" s="13"/>
      <c r="C8" s="13"/>
      <c r="D8" s="13"/>
      <c r="E8" s="13"/>
      <c r="F8" s="13"/>
      <c r="G8" s="13"/>
      <c r="H8" s="14"/>
      <c r="I8" s="14"/>
      <c r="J8" s="14"/>
      <c r="K8" s="13" t="s">
        <v>59</v>
      </c>
      <c r="L8" s="10"/>
      <c r="M8" s="13" t="s">
        <v>60</v>
      </c>
      <c r="N8" s="13" t="s">
        <v>63</v>
      </c>
      <c r="O8" s="11"/>
    </row>
    <row r="9" spans="1:15">
      <c r="A9" s="16" t="s">
        <v>51</v>
      </c>
      <c r="B9" s="13">
        <v>1</v>
      </c>
      <c r="C9" s="13">
        <v>1</v>
      </c>
      <c r="D9" s="13"/>
      <c r="E9" s="13"/>
      <c r="F9" s="13"/>
      <c r="G9" s="13"/>
      <c r="H9" s="14">
        <v>1</v>
      </c>
      <c r="I9" s="14"/>
      <c r="J9" s="14"/>
      <c r="K9" s="22">
        <f>SUMPRODUCT($B$6:$J$6,B9:J9)</f>
        <v>819999.99999999988</v>
      </c>
      <c r="L9" s="23" t="s">
        <v>61</v>
      </c>
      <c r="M9" s="22">
        <v>14400000</v>
      </c>
      <c r="N9" s="24">
        <f>M9-K9</f>
        <v>13580000</v>
      </c>
      <c r="O9" s="11"/>
    </row>
    <row r="10" spans="1:15">
      <c r="A10" s="16" t="s">
        <v>52</v>
      </c>
      <c r="B10" s="13"/>
      <c r="C10" s="13"/>
      <c r="D10" s="13">
        <v>1</v>
      </c>
      <c r="E10" s="13">
        <v>1</v>
      </c>
      <c r="F10" s="13"/>
      <c r="G10" s="13"/>
      <c r="H10" s="14"/>
      <c r="I10" s="14">
        <v>1</v>
      </c>
      <c r="J10" s="14"/>
      <c r="K10" s="22">
        <f t="shared" ref="K10:K16" si="0">SUMPRODUCT($B$6:$J$6,B10:J10)</f>
        <v>259999.99999999904</v>
      </c>
      <c r="L10" s="23" t="s">
        <v>61</v>
      </c>
      <c r="M10" s="22">
        <v>1000000</v>
      </c>
      <c r="N10" s="24">
        <f>M10-K10</f>
        <v>740000.00000000093</v>
      </c>
      <c r="O10" s="11"/>
    </row>
    <row r="11" spans="1:15">
      <c r="A11" s="16" t="s">
        <v>53</v>
      </c>
      <c r="B11" s="13"/>
      <c r="C11" s="13"/>
      <c r="D11" s="13"/>
      <c r="E11" s="13"/>
      <c r="F11" s="13">
        <v>1</v>
      </c>
      <c r="G11" s="13">
        <v>1</v>
      </c>
      <c r="H11" s="14"/>
      <c r="I11" s="14"/>
      <c r="J11" s="14">
        <v>1</v>
      </c>
      <c r="K11" s="22">
        <f t="shared" si="0"/>
        <v>2000000</v>
      </c>
      <c r="L11" s="23" t="s">
        <v>61</v>
      </c>
      <c r="M11" s="22">
        <v>2000000</v>
      </c>
      <c r="N11" s="24">
        <f>M11-K11</f>
        <v>0</v>
      </c>
      <c r="O11" s="11"/>
    </row>
    <row r="12" spans="1:15">
      <c r="A12" s="16" t="s">
        <v>54</v>
      </c>
      <c r="B12" s="13">
        <v>1</v>
      </c>
      <c r="C12" s="13"/>
      <c r="D12" s="13">
        <v>1</v>
      </c>
      <c r="E12" s="13"/>
      <c r="F12" s="13">
        <v>1</v>
      </c>
      <c r="G12" s="13"/>
      <c r="H12" s="14"/>
      <c r="I12" s="14"/>
      <c r="J12" s="14"/>
      <c r="K12" s="22">
        <f t="shared" si="0"/>
        <v>599999.99999999895</v>
      </c>
      <c r="L12" s="23" t="s">
        <v>61</v>
      </c>
      <c r="M12" s="22">
        <v>600000</v>
      </c>
      <c r="N12" s="24">
        <f>M12-K12</f>
        <v>1.0477378964424133E-9</v>
      </c>
      <c r="O12" s="11"/>
    </row>
    <row r="13" spans="1:15">
      <c r="A13" s="16" t="s">
        <v>55</v>
      </c>
      <c r="B13" s="13"/>
      <c r="C13" s="13">
        <v>1</v>
      </c>
      <c r="D13" s="13"/>
      <c r="E13" s="13">
        <v>1</v>
      </c>
      <c r="F13" s="13"/>
      <c r="G13" s="13">
        <v>1</v>
      </c>
      <c r="H13" s="14"/>
      <c r="I13" s="14"/>
      <c r="J13" s="14"/>
      <c r="K13" s="22">
        <f t="shared" si="0"/>
        <v>2400000</v>
      </c>
      <c r="L13" s="23" t="s">
        <v>61</v>
      </c>
      <c r="M13" s="22">
        <v>2400000</v>
      </c>
      <c r="N13" s="24">
        <f>M13-K13</f>
        <v>0</v>
      </c>
      <c r="O13" s="11"/>
    </row>
    <row r="14" spans="1:15">
      <c r="A14" s="16" t="s">
        <v>56</v>
      </c>
      <c r="B14" s="13">
        <v>1</v>
      </c>
      <c r="C14" s="13">
        <v>-3</v>
      </c>
      <c r="D14" s="13"/>
      <c r="E14" s="13"/>
      <c r="F14" s="13"/>
      <c r="G14" s="13"/>
      <c r="H14" s="14">
        <v>1</v>
      </c>
      <c r="I14" s="14"/>
      <c r="J14" s="14"/>
      <c r="K14" s="22">
        <f t="shared" si="0"/>
        <v>-8.7311491370201111E-11</v>
      </c>
      <c r="L14" s="23" t="s">
        <v>62</v>
      </c>
      <c r="M14" s="22">
        <v>0</v>
      </c>
      <c r="N14" s="24">
        <f>K14-M14</f>
        <v>-8.7311491370201111E-11</v>
      </c>
      <c r="O14" s="11"/>
    </row>
    <row r="15" spans="1:15">
      <c r="A15" s="16" t="s">
        <v>57</v>
      </c>
      <c r="B15" s="13"/>
      <c r="C15" s="13"/>
      <c r="D15" s="13">
        <v>3</v>
      </c>
      <c r="E15" s="13">
        <v>-1</v>
      </c>
      <c r="F15" s="13"/>
      <c r="G15" s="13"/>
      <c r="H15" s="14"/>
      <c r="I15" s="14">
        <v>3</v>
      </c>
      <c r="J15" s="14"/>
      <c r="K15" s="22">
        <f t="shared" si="0"/>
        <v>-2.8812792152166367E-9</v>
      </c>
      <c r="L15" s="23" t="s">
        <v>62</v>
      </c>
      <c r="M15" s="22">
        <v>0</v>
      </c>
      <c r="N15" s="24">
        <f>K15-M15</f>
        <v>-2.8812792152166367E-9</v>
      </c>
      <c r="O15" s="11"/>
    </row>
    <row r="16" spans="1:15">
      <c r="A16" s="25" t="s">
        <v>67</v>
      </c>
      <c r="B16" s="26"/>
      <c r="C16" s="26"/>
      <c r="D16" s="26"/>
      <c r="E16" s="26"/>
      <c r="F16" s="26"/>
      <c r="G16" s="26"/>
      <c r="H16" s="14">
        <v>1</v>
      </c>
      <c r="I16" s="14">
        <v>1</v>
      </c>
      <c r="J16" s="14">
        <v>1</v>
      </c>
      <c r="K16" s="27">
        <f t="shared" si="0"/>
        <v>80000</v>
      </c>
      <c r="L16" s="28" t="s">
        <v>61</v>
      </c>
      <c r="M16" s="27">
        <v>80000</v>
      </c>
      <c r="N16" s="29">
        <f>M16-K16</f>
        <v>0</v>
      </c>
      <c r="O16" s="11"/>
    </row>
    <row r="17" spans="1:15" ht="13.5" thickBot="1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2"/>
    </row>
    <row r="18" spans="1:15" ht="13.5" thickTop="1"/>
  </sheetData>
  <mergeCells count="1">
    <mergeCell ref="A1:N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activeCell="I10" sqref="I10"/>
    </sheetView>
  </sheetViews>
  <sheetFormatPr defaultRowHeight="12.75"/>
  <cols>
    <col min="1" max="1" width="18.28515625" bestFit="1" customWidth="1"/>
    <col min="2" max="3" width="7.5703125" bestFit="1" customWidth="1"/>
    <col min="4" max="4" width="6.5703125" bestFit="1" customWidth="1"/>
    <col min="5" max="5" width="7.5703125" bestFit="1" customWidth="1"/>
    <col min="6" max="6" width="6.5703125" bestFit="1" customWidth="1"/>
    <col min="7" max="7" width="9.140625" bestFit="1" customWidth="1"/>
    <col min="8" max="10" width="7.7109375" bestFit="1" customWidth="1"/>
    <col min="11" max="11" width="9.140625" bestFit="1" customWidth="1"/>
    <col min="12" max="12" width="2.140625" bestFit="1" customWidth="1"/>
    <col min="13" max="13" width="10.28515625" customWidth="1"/>
    <col min="14" max="14" width="0.7109375" customWidth="1"/>
  </cols>
  <sheetData>
    <row r="1" spans="1:14" ht="25.5" customHeight="1" thickBot="1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5"/>
    </row>
    <row r="2" spans="1:14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14">
      <c r="A3" s="12"/>
      <c r="B3" s="33" t="s">
        <v>80</v>
      </c>
      <c r="C3" s="33" t="s">
        <v>81</v>
      </c>
      <c r="D3" s="33" t="s">
        <v>82</v>
      </c>
      <c r="E3" s="33" t="s">
        <v>83</v>
      </c>
      <c r="F3" s="33" t="s">
        <v>84</v>
      </c>
      <c r="G3" s="33" t="s">
        <v>85</v>
      </c>
      <c r="H3" s="33" t="s">
        <v>64</v>
      </c>
      <c r="I3" s="33" t="s">
        <v>65</v>
      </c>
      <c r="J3" s="33" t="s">
        <v>66</v>
      </c>
      <c r="K3" s="13"/>
      <c r="L3" s="10"/>
      <c r="M3" s="10"/>
      <c r="N3" s="11"/>
    </row>
    <row r="4" spans="1:14">
      <c r="A4" s="45" t="s">
        <v>50</v>
      </c>
      <c r="B4" s="46"/>
      <c r="C4" s="46"/>
      <c r="D4" s="46"/>
      <c r="E4" s="46"/>
      <c r="F4" s="46"/>
      <c r="G4" s="46"/>
      <c r="H4" s="61"/>
      <c r="I4" s="61"/>
      <c r="J4" s="61"/>
      <c r="K4" s="46"/>
      <c r="L4" s="10"/>
      <c r="M4" s="10"/>
      <c r="N4" s="11"/>
    </row>
    <row r="5" spans="1:14">
      <c r="A5" s="47" t="s">
        <v>47</v>
      </c>
      <c r="B5" s="48">
        <v>8.2199999999999995E-2</v>
      </c>
      <c r="C5" s="48">
        <v>8.2199999999999995E-2</v>
      </c>
      <c r="D5" s="48">
        <v>6.6000000000000003E-2</v>
      </c>
      <c r="E5" s="48">
        <v>6.6000000000000003E-2</v>
      </c>
      <c r="F5" s="48">
        <v>7.3999999999999996E-2</v>
      </c>
      <c r="G5" s="48">
        <v>7.3999999999999996E-2</v>
      </c>
      <c r="H5" s="62">
        <v>-8.0000000000000002E-3</v>
      </c>
      <c r="I5" s="62">
        <v>-5.7000000000000002E-2</v>
      </c>
      <c r="J5" s="62">
        <v>-3.3000000000000002E-2</v>
      </c>
      <c r="K5" s="46" t="s">
        <v>58</v>
      </c>
      <c r="L5" s="10"/>
      <c r="M5" s="10"/>
      <c r="N5" s="11"/>
    </row>
    <row r="6" spans="1:14">
      <c r="A6" s="47" t="s">
        <v>48</v>
      </c>
      <c r="B6" s="49">
        <v>615000</v>
      </c>
      <c r="C6" s="49">
        <v>205000</v>
      </c>
      <c r="D6" s="49">
        <v>65000</v>
      </c>
      <c r="E6" s="49">
        <v>195000</v>
      </c>
      <c r="F6" s="49">
        <v>0</v>
      </c>
      <c r="G6" s="49">
        <v>2000000</v>
      </c>
      <c r="H6" s="63">
        <v>15000.00000000096</v>
      </c>
      <c r="I6" s="63">
        <v>64999.99999999904</v>
      </c>
      <c r="J6" s="63">
        <v>0</v>
      </c>
      <c r="K6" s="50">
        <f>SUMPRODUCT(B5:J5,B6:J6)</f>
        <v>228739.00000000006</v>
      </c>
      <c r="L6" s="10"/>
      <c r="M6" s="86"/>
      <c r="N6" s="87"/>
    </row>
    <row r="7" spans="1:14">
      <c r="A7" s="12"/>
      <c r="B7" s="13"/>
      <c r="C7" s="13"/>
      <c r="D7" s="13"/>
      <c r="E7" s="13"/>
      <c r="F7" s="13"/>
      <c r="G7" s="13"/>
      <c r="H7" s="33"/>
      <c r="I7" s="33"/>
      <c r="J7" s="33"/>
      <c r="K7" s="13"/>
      <c r="L7" s="10"/>
      <c r="M7" s="10"/>
      <c r="N7" s="11"/>
    </row>
    <row r="8" spans="1:14">
      <c r="A8" s="15" t="s">
        <v>49</v>
      </c>
      <c r="B8" s="13"/>
      <c r="C8" s="13"/>
      <c r="D8" s="13"/>
      <c r="E8" s="13"/>
      <c r="F8" s="13"/>
      <c r="G8" s="13"/>
      <c r="H8" s="33"/>
      <c r="I8" s="33"/>
      <c r="J8" s="33"/>
      <c r="K8" s="13" t="s">
        <v>59</v>
      </c>
      <c r="L8" s="10"/>
      <c r="M8" s="13" t="s">
        <v>60</v>
      </c>
      <c r="N8" s="11"/>
    </row>
    <row r="9" spans="1:14">
      <c r="A9" s="51" t="s">
        <v>56</v>
      </c>
      <c r="B9" s="42">
        <v>1</v>
      </c>
      <c r="C9" s="42">
        <v>-3</v>
      </c>
      <c r="D9" s="42"/>
      <c r="E9" s="42"/>
      <c r="F9" s="42"/>
      <c r="G9" s="42"/>
      <c r="H9" s="55">
        <v>1</v>
      </c>
      <c r="I9" s="55"/>
      <c r="J9" s="55"/>
      <c r="K9" s="54">
        <f>SUMPRODUCT($B$6:$J$6,B9:J9)</f>
        <v>15000.00000000096</v>
      </c>
      <c r="L9" s="44" t="s">
        <v>62</v>
      </c>
      <c r="M9" s="43">
        <v>0</v>
      </c>
      <c r="N9" s="52"/>
    </row>
    <row r="10" spans="1:14">
      <c r="A10" s="51" t="s">
        <v>57</v>
      </c>
      <c r="B10" s="42"/>
      <c r="C10" s="42"/>
      <c r="D10" s="42">
        <v>3</v>
      </c>
      <c r="E10" s="42">
        <v>-1</v>
      </c>
      <c r="F10" s="42"/>
      <c r="G10" s="42"/>
      <c r="H10" s="55"/>
      <c r="I10" s="55">
        <v>3</v>
      </c>
      <c r="J10" s="55"/>
      <c r="K10" s="54">
        <f>SUMPRODUCT($B$6:$J$6,B10:J10)</f>
        <v>194999.99999999712</v>
      </c>
      <c r="L10" s="44" t="s">
        <v>62</v>
      </c>
      <c r="M10" s="43">
        <v>0</v>
      </c>
      <c r="N10" s="52"/>
    </row>
    <row r="11" spans="1:14">
      <c r="A11" s="51" t="s">
        <v>51</v>
      </c>
      <c r="B11" s="42">
        <v>1</v>
      </c>
      <c r="C11" s="42">
        <v>1</v>
      </c>
      <c r="D11" s="42"/>
      <c r="E11" s="42"/>
      <c r="F11" s="42"/>
      <c r="G11" s="42"/>
      <c r="H11" s="55">
        <v>1</v>
      </c>
      <c r="I11" s="55"/>
      <c r="J11" s="55"/>
      <c r="K11" s="54">
        <f>SUMPRODUCT($B$6:$J$6,B11:J11)</f>
        <v>835000.00000000093</v>
      </c>
      <c r="L11" s="44" t="s">
        <v>61</v>
      </c>
      <c r="M11" s="43">
        <v>14400000</v>
      </c>
      <c r="N11" s="52"/>
    </row>
    <row r="12" spans="1:14">
      <c r="A12" s="51" t="s">
        <v>53</v>
      </c>
      <c r="B12" s="42"/>
      <c r="C12" s="42"/>
      <c r="D12" s="42"/>
      <c r="E12" s="42"/>
      <c r="F12" s="42">
        <v>1</v>
      </c>
      <c r="G12" s="42">
        <v>1</v>
      </c>
      <c r="H12" s="55"/>
      <c r="I12" s="55"/>
      <c r="J12" s="55">
        <v>1</v>
      </c>
      <c r="K12" s="54">
        <f>SUMPRODUCT($B$6:$J$6,B12:J12)</f>
        <v>2000000</v>
      </c>
      <c r="L12" s="44" t="s">
        <v>61</v>
      </c>
      <c r="M12" s="43">
        <v>2000000</v>
      </c>
      <c r="N12" s="52"/>
    </row>
    <row r="13" spans="1:14">
      <c r="A13" s="53" t="s">
        <v>156</v>
      </c>
      <c r="B13" s="42">
        <v>1</v>
      </c>
      <c r="C13" s="42"/>
      <c r="D13" s="42">
        <v>1</v>
      </c>
      <c r="E13" s="42"/>
      <c r="F13" s="42">
        <v>1</v>
      </c>
      <c r="G13" s="42"/>
      <c r="H13" s="55"/>
      <c r="I13" s="55"/>
      <c r="J13" s="55"/>
      <c r="K13" s="54">
        <f>SUMPRODUCT($B$6:$J$6,B13:J13)</f>
        <v>680000</v>
      </c>
      <c r="L13" s="44" t="s">
        <v>61</v>
      </c>
      <c r="M13" s="43">
        <v>680000</v>
      </c>
      <c r="N13" s="52"/>
    </row>
    <row r="14" spans="1:14">
      <c r="A14" s="53" t="s">
        <v>157</v>
      </c>
      <c r="B14" s="42"/>
      <c r="C14" s="42">
        <v>1</v>
      </c>
      <c r="D14" s="42"/>
      <c r="E14" s="42">
        <v>1</v>
      </c>
      <c r="F14" s="42"/>
      <c r="G14" s="42">
        <v>1</v>
      </c>
      <c r="H14" s="55"/>
      <c r="I14" s="55"/>
      <c r="J14" s="55"/>
      <c r="K14" s="54">
        <f>SUMPRODUCT($B$6:$J$6,B14:J14)</f>
        <v>2400000</v>
      </c>
      <c r="L14" s="44" t="s">
        <v>61</v>
      </c>
      <c r="M14" s="43">
        <v>2400000</v>
      </c>
      <c r="N14" s="52"/>
    </row>
    <row r="15" spans="1:14" ht="13.5" thickBot="1">
      <c r="A15" s="56" t="s">
        <v>135</v>
      </c>
      <c r="B15" s="57"/>
      <c r="C15" s="57"/>
      <c r="D15" s="57"/>
      <c r="E15" s="57"/>
      <c r="F15" s="57"/>
      <c r="G15" s="57"/>
      <c r="H15" s="58">
        <v>1</v>
      </c>
      <c r="I15" s="58">
        <v>1</v>
      </c>
      <c r="J15" s="58">
        <v>1</v>
      </c>
      <c r="K15" s="59">
        <f>SUMPRODUCT($B$6:$J$6,B15:J15)</f>
        <v>80000</v>
      </c>
      <c r="L15" s="41" t="s">
        <v>61</v>
      </c>
      <c r="M15" s="59">
        <v>80000</v>
      </c>
      <c r="N15" s="60"/>
    </row>
    <row r="16" spans="1:14">
      <c r="A16" s="33"/>
      <c r="B16" s="33"/>
      <c r="C16" s="33"/>
      <c r="D16" s="33"/>
      <c r="E16" s="33"/>
      <c r="F16" s="33"/>
      <c r="H16" s="14"/>
      <c r="I16" s="14"/>
      <c r="J16" s="14"/>
    </row>
    <row r="17" spans="5:5">
      <c r="E17" s="10"/>
    </row>
  </sheetData>
  <mergeCells count="2">
    <mergeCell ref="A1:N1"/>
    <mergeCell ref="M6:N6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G15" sqref="G15"/>
    </sheetView>
  </sheetViews>
  <sheetFormatPr defaultRowHeight="12.75"/>
  <sheetData>
    <row r="1" spans="1:2">
      <c r="A1" t="s">
        <v>68</v>
      </c>
      <c r="B1" t="s">
        <v>69</v>
      </c>
    </row>
    <row r="2" spans="1:2">
      <c r="B2" t="s">
        <v>70</v>
      </c>
    </row>
    <row r="4" spans="1:2">
      <c r="A4" t="s">
        <v>71</v>
      </c>
      <c r="B4" t="s">
        <v>72</v>
      </c>
    </row>
    <row r="6" spans="1:2">
      <c r="A6" t="s">
        <v>73</v>
      </c>
      <c r="B6" t="s">
        <v>74</v>
      </c>
    </row>
    <row r="8" spans="1:2">
      <c r="B8" t="s">
        <v>75</v>
      </c>
    </row>
    <row r="9" spans="1:2">
      <c r="B9" t="s">
        <v>76</v>
      </c>
    </row>
    <row r="10" spans="1:2">
      <c r="B10" t="s">
        <v>77</v>
      </c>
    </row>
    <row r="12" spans="1:2">
      <c r="B12" t="s">
        <v>78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0"/>
  <sheetViews>
    <sheetView showGridLines="0" topLeftCell="A4" workbookViewId="0">
      <selection activeCell="D32" sqref="D32"/>
    </sheetView>
  </sheetViews>
  <sheetFormatPr defaultRowHeight="12.75"/>
  <cols>
    <col min="1" max="1" width="2.28515625" customWidth="1"/>
    <col min="2" max="2" width="6.28515625" bestFit="1" customWidth="1"/>
    <col min="3" max="3" width="21.7109375" bestFit="1" customWidth="1"/>
    <col min="4" max="4" width="14.28515625" bestFit="1" customWidth="1"/>
    <col min="5" max="5" width="13.5703125" bestFit="1" customWidth="1"/>
    <col min="6" max="6" width="10.5703125" bestFit="1" customWidth="1"/>
    <col min="7" max="7" width="9" bestFit="1" customWidth="1"/>
  </cols>
  <sheetData>
    <row r="1" spans="1:5">
      <c r="A1" s="34" t="s">
        <v>86</v>
      </c>
    </row>
    <row r="2" spans="1:5">
      <c r="A2" s="34" t="s">
        <v>124</v>
      </c>
    </row>
    <row r="3" spans="1:5">
      <c r="A3" s="34" t="s">
        <v>125</v>
      </c>
    </row>
    <row r="6" spans="1:5" ht="13.5" thickBot="1">
      <c r="A6" t="s">
        <v>87</v>
      </c>
    </row>
    <row r="7" spans="1:5" ht="13.5" thickBot="1">
      <c r="B7" s="36" t="s">
        <v>88</v>
      </c>
      <c r="C7" s="36" t="s">
        <v>89</v>
      </c>
      <c r="D7" s="36" t="s">
        <v>90</v>
      </c>
      <c r="E7" s="36" t="s">
        <v>91</v>
      </c>
    </row>
    <row r="8" spans="1:5" ht="13.5" thickBot="1">
      <c r="B8" s="35" t="s">
        <v>96</v>
      </c>
      <c r="C8" s="35" t="s">
        <v>97</v>
      </c>
      <c r="D8" s="38">
        <v>225340</v>
      </c>
      <c r="E8" s="38">
        <v>225340</v>
      </c>
    </row>
    <row r="11" spans="1:5" ht="13.5" thickBot="1">
      <c r="A11" t="s">
        <v>92</v>
      </c>
    </row>
    <row r="12" spans="1:5" ht="13.5" thickBot="1">
      <c r="B12" s="36" t="s">
        <v>88</v>
      </c>
      <c r="C12" s="36" t="s">
        <v>89</v>
      </c>
      <c r="D12" s="36" t="s">
        <v>90</v>
      </c>
      <c r="E12" s="36" t="s">
        <v>91</v>
      </c>
    </row>
    <row r="13" spans="1:5">
      <c r="B13" s="37" t="s">
        <v>98</v>
      </c>
      <c r="C13" s="37" t="s">
        <v>126</v>
      </c>
      <c r="D13" s="39">
        <v>525000</v>
      </c>
      <c r="E13" s="39">
        <v>525000</v>
      </c>
    </row>
    <row r="14" spans="1:5">
      <c r="B14" s="37" t="s">
        <v>99</v>
      </c>
      <c r="C14" s="37" t="s">
        <v>127</v>
      </c>
      <c r="D14" s="39">
        <v>175000</v>
      </c>
      <c r="E14" s="39">
        <v>175000</v>
      </c>
    </row>
    <row r="15" spans="1:5">
      <c r="B15" s="37" t="s">
        <v>100</v>
      </c>
      <c r="C15" s="37" t="s">
        <v>128</v>
      </c>
      <c r="D15" s="39">
        <v>75000</v>
      </c>
      <c r="E15" s="39">
        <v>75000</v>
      </c>
    </row>
    <row r="16" spans="1:5">
      <c r="B16" s="37" t="s">
        <v>101</v>
      </c>
      <c r="C16" s="37" t="s">
        <v>129</v>
      </c>
      <c r="D16" s="39">
        <v>225000</v>
      </c>
      <c r="E16" s="39">
        <v>225000</v>
      </c>
    </row>
    <row r="17" spans="1:7">
      <c r="B17" s="37" t="s">
        <v>102</v>
      </c>
      <c r="C17" s="37" t="s">
        <v>130</v>
      </c>
      <c r="D17" s="39">
        <v>0</v>
      </c>
      <c r="E17" s="39">
        <v>0</v>
      </c>
    </row>
    <row r="18" spans="1:7" ht="13.5" thickBot="1">
      <c r="B18" s="35" t="s">
        <v>103</v>
      </c>
      <c r="C18" s="35" t="s">
        <v>131</v>
      </c>
      <c r="D18" s="40">
        <v>2000000</v>
      </c>
      <c r="E18" s="40">
        <v>2000000</v>
      </c>
    </row>
    <row r="21" spans="1:7" ht="13.5" thickBot="1">
      <c r="A21" t="s">
        <v>49</v>
      </c>
    </row>
    <row r="22" spans="1:7" ht="13.5" thickBot="1">
      <c r="B22" s="36" t="s">
        <v>88</v>
      </c>
      <c r="C22" s="36" t="s">
        <v>89</v>
      </c>
      <c r="D22" s="36" t="s">
        <v>93</v>
      </c>
      <c r="E22" s="36" t="s">
        <v>94</v>
      </c>
      <c r="F22" s="36" t="s">
        <v>95</v>
      </c>
      <c r="G22" s="36" t="s">
        <v>63</v>
      </c>
    </row>
    <row r="23" spans="1:7">
      <c r="B23" s="37" t="s">
        <v>104</v>
      </c>
      <c r="C23" s="37" t="s">
        <v>121</v>
      </c>
      <c r="D23" s="39">
        <v>0</v>
      </c>
      <c r="E23" s="37" t="s">
        <v>106</v>
      </c>
      <c r="F23" s="37" t="s">
        <v>113</v>
      </c>
      <c r="G23" s="37">
        <v>0</v>
      </c>
    </row>
    <row r="24" spans="1:7">
      <c r="B24" s="37" t="s">
        <v>108</v>
      </c>
      <c r="C24" s="37" t="s">
        <v>122</v>
      </c>
      <c r="D24" s="39">
        <v>0</v>
      </c>
      <c r="E24" s="37" t="s">
        <v>109</v>
      </c>
      <c r="F24" s="37" t="s">
        <v>113</v>
      </c>
      <c r="G24" s="37">
        <v>0</v>
      </c>
    </row>
    <row r="25" spans="1:7">
      <c r="B25" s="37" t="s">
        <v>110</v>
      </c>
      <c r="C25" s="37" t="s">
        <v>105</v>
      </c>
      <c r="D25" s="39">
        <v>700000</v>
      </c>
      <c r="E25" s="37" t="s">
        <v>112</v>
      </c>
      <c r="F25" s="37" t="s">
        <v>107</v>
      </c>
      <c r="G25" s="37">
        <v>13700000</v>
      </c>
    </row>
    <row r="26" spans="1:7">
      <c r="B26" s="37" t="s">
        <v>114</v>
      </c>
      <c r="C26" s="37" t="s">
        <v>111</v>
      </c>
      <c r="D26" s="39">
        <v>2000000</v>
      </c>
      <c r="E26" s="37" t="s">
        <v>116</v>
      </c>
      <c r="F26" s="37" t="s">
        <v>113</v>
      </c>
      <c r="G26" s="37">
        <v>0</v>
      </c>
    </row>
    <row r="27" spans="1:7">
      <c r="B27" s="37" t="s">
        <v>117</v>
      </c>
      <c r="C27" s="37" t="s">
        <v>115</v>
      </c>
      <c r="D27" s="39">
        <v>600000</v>
      </c>
      <c r="E27" s="37" t="s">
        <v>119</v>
      </c>
      <c r="F27" s="37" t="s">
        <v>113</v>
      </c>
      <c r="G27" s="37">
        <v>0</v>
      </c>
    </row>
    <row r="28" spans="1:7">
      <c r="B28" s="37" t="s">
        <v>120</v>
      </c>
      <c r="C28" s="37" t="s">
        <v>118</v>
      </c>
      <c r="D28" s="39">
        <v>2400000</v>
      </c>
      <c r="E28" s="37" t="s">
        <v>132</v>
      </c>
      <c r="F28" s="37" t="s">
        <v>113</v>
      </c>
      <c r="G28" s="37">
        <v>0</v>
      </c>
    </row>
    <row r="29" spans="1:7">
      <c r="B29" s="37" t="s">
        <v>104</v>
      </c>
      <c r="C29" s="37" t="s">
        <v>121</v>
      </c>
      <c r="D29" s="39">
        <v>0</v>
      </c>
      <c r="E29" s="37" t="s">
        <v>133</v>
      </c>
      <c r="F29" s="37" t="s">
        <v>113</v>
      </c>
      <c r="G29" s="39">
        <v>0</v>
      </c>
    </row>
    <row r="30" spans="1:7" ht="13.5" thickBot="1">
      <c r="B30" s="35" t="s">
        <v>108</v>
      </c>
      <c r="C30" s="35" t="s">
        <v>122</v>
      </c>
      <c r="D30" s="40">
        <v>0</v>
      </c>
      <c r="E30" s="35" t="s">
        <v>134</v>
      </c>
      <c r="F30" s="35" t="s">
        <v>113</v>
      </c>
      <c r="G30" s="40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1"/>
  <sheetViews>
    <sheetView showGridLines="0" topLeftCell="A10" workbookViewId="0"/>
  </sheetViews>
  <sheetFormatPr defaultRowHeight="12.75"/>
  <cols>
    <col min="1" max="1" width="2.28515625" customWidth="1"/>
    <col min="2" max="2" width="6.28515625" bestFit="1" customWidth="1"/>
    <col min="3" max="3" width="21.7109375" bestFit="1" customWidth="1"/>
    <col min="4" max="5" width="14.28515625" bestFit="1" customWidth="1"/>
    <col min="6" max="6" width="10.5703125" bestFit="1" customWidth="1"/>
    <col min="7" max="7" width="9" bestFit="1" customWidth="1"/>
  </cols>
  <sheetData>
    <row r="1" spans="1:5">
      <c r="A1" s="34" t="s">
        <v>86</v>
      </c>
    </row>
    <row r="2" spans="1:5">
      <c r="A2" s="34" t="s">
        <v>136</v>
      </c>
    </row>
    <row r="3" spans="1:5">
      <c r="A3" s="34" t="s">
        <v>137</v>
      </c>
    </row>
    <row r="6" spans="1:5" ht="13.5" thickBot="1">
      <c r="A6" t="s">
        <v>87</v>
      </c>
    </row>
    <row r="7" spans="1:5" ht="13.5" thickBot="1">
      <c r="B7" s="36" t="s">
        <v>88</v>
      </c>
      <c r="C7" s="36" t="s">
        <v>89</v>
      </c>
      <c r="D7" s="36" t="s">
        <v>90</v>
      </c>
      <c r="E7" s="36" t="s">
        <v>91</v>
      </c>
    </row>
    <row r="8" spans="1:5" ht="13.5" thickBot="1">
      <c r="B8" s="35" t="s">
        <v>138</v>
      </c>
      <c r="C8" s="35" t="s">
        <v>97</v>
      </c>
      <c r="D8" s="38">
        <v>221515.00000000006</v>
      </c>
      <c r="E8" s="38">
        <v>221515.00000000006</v>
      </c>
    </row>
    <row r="11" spans="1:5" ht="13.5" thickBot="1">
      <c r="A11" t="s">
        <v>92</v>
      </c>
    </row>
    <row r="12" spans="1:5" ht="13.5" thickBot="1">
      <c r="B12" s="36" t="s">
        <v>88</v>
      </c>
      <c r="C12" s="36" t="s">
        <v>89</v>
      </c>
      <c r="D12" s="36" t="s">
        <v>90</v>
      </c>
      <c r="E12" s="36" t="s">
        <v>91</v>
      </c>
    </row>
    <row r="13" spans="1:5">
      <c r="B13" s="37" t="s">
        <v>98</v>
      </c>
      <c r="C13" s="37" t="s">
        <v>126</v>
      </c>
      <c r="D13" s="39">
        <v>525000</v>
      </c>
      <c r="E13" s="39">
        <v>525000</v>
      </c>
    </row>
    <row r="14" spans="1:5">
      <c r="B14" s="37" t="s">
        <v>99</v>
      </c>
      <c r="C14" s="37" t="s">
        <v>127</v>
      </c>
      <c r="D14" s="39">
        <v>175000</v>
      </c>
      <c r="E14" s="39">
        <v>175000</v>
      </c>
    </row>
    <row r="15" spans="1:5">
      <c r="B15" s="37" t="s">
        <v>100</v>
      </c>
      <c r="C15" s="37" t="s">
        <v>128</v>
      </c>
      <c r="D15" s="39">
        <v>75000</v>
      </c>
      <c r="E15" s="39">
        <v>75000</v>
      </c>
    </row>
    <row r="16" spans="1:5">
      <c r="B16" s="37" t="s">
        <v>101</v>
      </c>
      <c r="C16" s="37" t="s">
        <v>129</v>
      </c>
      <c r="D16" s="39">
        <v>225000</v>
      </c>
      <c r="E16" s="39">
        <v>225000</v>
      </c>
    </row>
    <row r="17" spans="1:7">
      <c r="B17" s="37" t="s">
        <v>102</v>
      </c>
      <c r="C17" s="37" t="s">
        <v>130</v>
      </c>
      <c r="D17" s="39">
        <v>0</v>
      </c>
      <c r="E17" s="39">
        <v>0</v>
      </c>
    </row>
    <row r="18" spans="1:7" ht="13.5" thickBot="1">
      <c r="B18" s="35" t="s">
        <v>103</v>
      </c>
      <c r="C18" s="35" t="s">
        <v>131</v>
      </c>
      <c r="D18" s="40">
        <v>2000000</v>
      </c>
      <c r="E18" s="40">
        <v>2000000</v>
      </c>
    </row>
    <row r="21" spans="1:7" ht="13.5" thickBot="1">
      <c r="A21" t="s">
        <v>49</v>
      </c>
    </row>
    <row r="22" spans="1:7" ht="13.5" thickBot="1">
      <c r="B22" s="36" t="s">
        <v>88</v>
      </c>
      <c r="C22" s="36" t="s">
        <v>89</v>
      </c>
      <c r="D22" s="36" t="s">
        <v>93</v>
      </c>
      <c r="E22" s="36" t="s">
        <v>94</v>
      </c>
      <c r="F22" s="36" t="s">
        <v>95</v>
      </c>
      <c r="G22" s="36" t="s">
        <v>63</v>
      </c>
    </row>
    <row r="23" spans="1:7">
      <c r="B23" s="37" t="s">
        <v>139</v>
      </c>
      <c r="C23" s="37" t="s">
        <v>121</v>
      </c>
      <c r="D23" s="39">
        <v>0</v>
      </c>
      <c r="E23" s="37" t="s">
        <v>140</v>
      </c>
      <c r="F23" s="37" t="s">
        <v>113</v>
      </c>
      <c r="G23" s="37">
        <v>0</v>
      </c>
    </row>
    <row r="24" spans="1:7">
      <c r="B24" s="37" t="s">
        <v>141</v>
      </c>
      <c r="C24" s="37" t="s">
        <v>122</v>
      </c>
      <c r="D24" s="39">
        <v>0</v>
      </c>
      <c r="E24" s="37" t="s">
        <v>142</v>
      </c>
      <c r="F24" s="37" t="s">
        <v>113</v>
      </c>
      <c r="G24" s="37">
        <v>0</v>
      </c>
    </row>
    <row r="25" spans="1:7">
      <c r="B25" s="37" t="s">
        <v>143</v>
      </c>
      <c r="C25" s="37" t="s">
        <v>105</v>
      </c>
      <c r="D25" s="39">
        <v>700000</v>
      </c>
      <c r="E25" s="37" t="s">
        <v>144</v>
      </c>
      <c r="F25" s="37" t="s">
        <v>107</v>
      </c>
      <c r="G25" s="37">
        <v>13700000</v>
      </c>
    </row>
    <row r="26" spans="1:7">
      <c r="B26" s="37" t="s">
        <v>145</v>
      </c>
      <c r="C26" s="37" t="s">
        <v>111</v>
      </c>
      <c r="D26" s="39">
        <v>2000000</v>
      </c>
      <c r="E26" s="37" t="s">
        <v>146</v>
      </c>
      <c r="F26" s="37" t="s">
        <v>113</v>
      </c>
      <c r="G26" s="37">
        <v>0</v>
      </c>
    </row>
    <row r="27" spans="1:7">
      <c r="B27" s="37" t="s">
        <v>147</v>
      </c>
      <c r="C27" s="37" t="s">
        <v>115</v>
      </c>
      <c r="D27" s="39">
        <v>600000</v>
      </c>
      <c r="E27" s="37" t="s">
        <v>148</v>
      </c>
      <c r="F27" s="37" t="s">
        <v>113</v>
      </c>
      <c r="G27" s="37">
        <v>0</v>
      </c>
    </row>
    <row r="28" spans="1:7">
      <c r="B28" s="37" t="s">
        <v>149</v>
      </c>
      <c r="C28" s="37" t="s">
        <v>118</v>
      </c>
      <c r="D28" s="39">
        <v>2400000</v>
      </c>
      <c r="E28" s="37" t="s">
        <v>150</v>
      </c>
      <c r="F28" s="37" t="s">
        <v>113</v>
      </c>
      <c r="G28" s="37">
        <v>0</v>
      </c>
    </row>
    <row r="29" spans="1:7">
      <c r="B29" s="37" t="s">
        <v>139</v>
      </c>
      <c r="C29" s="37" t="s">
        <v>121</v>
      </c>
      <c r="D29" s="39">
        <v>0</v>
      </c>
      <c r="E29" s="37" t="s">
        <v>151</v>
      </c>
      <c r="F29" s="37" t="s">
        <v>113</v>
      </c>
      <c r="G29" s="39">
        <v>0</v>
      </c>
    </row>
    <row r="30" spans="1:7">
      <c r="B30" s="37" t="s">
        <v>141</v>
      </c>
      <c r="C30" s="37" t="s">
        <v>122</v>
      </c>
      <c r="D30" s="39">
        <v>0</v>
      </c>
      <c r="E30" s="37" t="s">
        <v>152</v>
      </c>
      <c r="F30" s="37" t="s">
        <v>113</v>
      </c>
      <c r="G30" s="39">
        <v>0</v>
      </c>
    </row>
    <row r="31" spans="1:7" ht="13.5" thickBot="1">
      <c r="B31" s="35" t="s">
        <v>153</v>
      </c>
      <c r="C31" s="35" t="s">
        <v>154</v>
      </c>
      <c r="D31" s="40">
        <v>80000</v>
      </c>
      <c r="E31" s="35" t="s">
        <v>155</v>
      </c>
      <c r="F31" s="35" t="s">
        <v>113</v>
      </c>
      <c r="G31" s="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4"/>
  <sheetViews>
    <sheetView showGridLines="0" workbookViewId="0"/>
  </sheetViews>
  <sheetFormatPr defaultRowHeight="12.75"/>
  <cols>
    <col min="1" max="1" width="2.28515625" customWidth="1"/>
    <col min="2" max="2" width="6.28515625" bestFit="1" customWidth="1"/>
    <col min="3" max="3" width="21.7109375" bestFit="1" customWidth="1"/>
    <col min="4" max="4" width="14.28515625" bestFit="1" customWidth="1"/>
    <col min="5" max="5" width="13.5703125" bestFit="1" customWidth="1"/>
    <col min="6" max="6" width="10.5703125" bestFit="1" customWidth="1"/>
    <col min="7" max="7" width="7" bestFit="1" customWidth="1"/>
  </cols>
  <sheetData>
    <row r="1" spans="1:5">
      <c r="A1" s="34" t="s">
        <v>86</v>
      </c>
    </row>
    <row r="2" spans="1:5">
      <c r="A2" s="34" t="s">
        <v>160</v>
      </c>
    </row>
    <row r="3" spans="1:5">
      <c r="A3" s="34" t="s">
        <v>161</v>
      </c>
    </row>
    <row r="6" spans="1:5" ht="13.5" thickBot="1">
      <c r="A6" t="s">
        <v>87</v>
      </c>
    </row>
    <row r="7" spans="1:5" ht="13.5" thickBot="1">
      <c r="B7" s="91" t="s">
        <v>88</v>
      </c>
      <c r="C7" s="91" t="s">
        <v>89</v>
      </c>
      <c r="D7" s="91" t="s">
        <v>90</v>
      </c>
      <c r="E7" s="91" t="s">
        <v>91</v>
      </c>
    </row>
    <row r="8" spans="1:5" ht="13.5" thickBot="1">
      <c r="B8" s="35" t="s">
        <v>96</v>
      </c>
      <c r="C8" s="35" t="s">
        <v>97</v>
      </c>
      <c r="D8" s="38">
        <v>225340</v>
      </c>
      <c r="E8" s="38">
        <v>232564</v>
      </c>
    </row>
    <row r="11" spans="1:5" ht="13.5" thickBot="1">
      <c r="A11" t="s">
        <v>92</v>
      </c>
    </row>
    <row r="12" spans="1:5" ht="13.5" thickBot="1">
      <c r="B12" s="91" t="s">
        <v>88</v>
      </c>
      <c r="C12" s="91" t="s">
        <v>89</v>
      </c>
      <c r="D12" s="91" t="s">
        <v>90</v>
      </c>
      <c r="E12" s="91" t="s">
        <v>91</v>
      </c>
    </row>
    <row r="13" spans="1:5">
      <c r="B13" s="37" t="s">
        <v>98</v>
      </c>
      <c r="C13" s="37" t="s">
        <v>162</v>
      </c>
      <c r="D13" s="39">
        <v>525000</v>
      </c>
      <c r="E13" s="39">
        <v>615000</v>
      </c>
    </row>
    <row r="14" spans="1:5">
      <c r="B14" s="37" t="s">
        <v>99</v>
      </c>
      <c r="C14" s="37" t="s">
        <v>127</v>
      </c>
      <c r="D14" s="39">
        <v>175000</v>
      </c>
      <c r="E14" s="39">
        <v>205000</v>
      </c>
    </row>
    <row r="15" spans="1:5">
      <c r="B15" s="37" t="s">
        <v>100</v>
      </c>
      <c r="C15" s="37" t="s">
        <v>128</v>
      </c>
      <c r="D15" s="39">
        <v>75000</v>
      </c>
      <c r="E15" s="39">
        <v>65000</v>
      </c>
    </row>
    <row r="16" spans="1:5">
      <c r="B16" s="37" t="s">
        <v>101</v>
      </c>
      <c r="C16" s="37" t="s">
        <v>129</v>
      </c>
      <c r="D16" s="39">
        <v>225000</v>
      </c>
      <c r="E16" s="39">
        <v>195000.00000000009</v>
      </c>
    </row>
    <row r="17" spans="1:7">
      <c r="B17" s="37" t="s">
        <v>102</v>
      </c>
      <c r="C17" s="37" t="s">
        <v>130</v>
      </c>
      <c r="D17" s="39">
        <v>0</v>
      </c>
      <c r="E17" s="39">
        <v>0</v>
      </c>
    </row>
    <row r="18" spans="1:7" ht="13.5" thickBot="1">
      <c r="B18" s="35" t="s">
        <v>103</v>
      </c>
      <c r="C18" s="35" t="s">
        <v>131</v>
      </c>
      <c r="D18" s="40">
        <v>2000000</v>
      </c>
      <c r="E18" s="40">
        <v>2000000</v>
      </c>
    </row>
    <row r="21" spans="1:7" ht="13.5" thickBot="1">
      <c r="A21" t="s">
        <v>49</v>
      </c>
    </row>
    <row r="22" spans="1:7" ht="13.5" thickBot="1">
      <c r="B22" s="91" t="s">
        <v>88</v>
      </c>
      <c r="C22" s="91" t="s">
        <v>89</v>
      </c>
      <c r="D22" s="91" t="s">
        <v>93</v>
      </c>
      <c r="E22" s="91" t="s">
        <v>94</v>
      </c>
      <c r="F22" s="91" t="s">
        <v>95</v>
      </c>
      <c r="G22" s="91" t="s">
        <v>63</v>
      </c>
    </row>
    <row r="23" spans="1:7">
      <c r="B23" s="37" t="s">
        <v>104</v>
      </c>
      <c r="C23" s="37" t="s">
        <v>121</v>
      </c>
      <c r="D23" s="39">
        <v>0</v>
      </c>
      <c r="E23" s="37" t="s">
        <v>106</v>
      </c>
      <c r="F23" s="37" t="s">
        <v>113</v>
      </c>
      <c r="G23" s="37">
        <v>0</v>
      </c>
    </row>
    <row r="24" spans="1:7">
      <c r="B24" s="37" t="s">
        <v>108</v>
      </c>
      <c r="C24" s="37" t="s">
        <v>122</v>
      </c>
      <c r="D24" s="39">
        <v>-8.7311491370201111E-11</v>
      </c>
      <c r="E24" s="37" t="s">
        <v>109</v>
      </c>
      <c r="F24" s="37" t="s">
        <v>113</v>
      </c>
      <c r="G24" s="37">
        <v>0</v>
      </c>
    </row>
    <row r="25" spans="1:7">
      <c r="B25" s="37" t="s">
        <v>110</v>
      </c>
      <c r="C25" s="37" t="s">
        <v>163</v>
      </c>
      <c r="D25" s="39">
        <v>820000</v>
      </c>
      <c r="E25" s="37" t="s">
        <v>112</v>
      </c>
      <c r="F25" s="37" t="s">
        <v>107</v>
      </c>
      <c r="G25" s="37">
        <v>60000</v>
      </c>
    </row>
    <row r="26" spans="1:7">
      <c r="B26" s="37" t="s">
        <v>114</v>
      </c>
      <c r="C26" s="37" t="s">
        <v>105</v>
      </c>
      <c r="D26" s="39">
        <v>820000</v>
      </c>
      <c r="E26" s="37" t="s">
        <v>116</v>
      </c>
      <c r="F26" s="37" t="s">
        <v>107</v>
      </c>
      <c r="G26" s="37">
        <v>180000</v>
      </c>
    </row>
    <row r="27" spans="1:7">
      <c r="B27" s="37" t="s">
        <v>117</v>
      </c>
      <c r="C27" s="37" t="s">
        <v>164</v>
      </c>
      <c r="D27" s="39">
        <v>260000.00000000009</v>
      </c>
      <c r="E27" s="37" t="s">
        <v>119</v>
      </c>
      <c r="F27" s="37" t="s">
        <v>107</v>
      </c>
      <c r="G27" s="37">
        <v>739999.99999999988</v>
      </c>
    </row>
    <row r="28" spans="1:7">
      <c r="B28" s="37" t="s">
        <v>120</v>
      </c>
      <c r="C28" s="37" t="s">
        <v>111</v>
      </c>
      <c r="D28" s="39">
        <v>2000000</v>
      </c>
      <c r="E28" s="37" t="s">
        <v>132</v>
      </c>
      <c r="F28" s="37" t="s">
        <v>113</v>
      </c>
      <c r="G28" s="37">
        <v>0</v>
      </c>
    </row>
    <row r="29" spans="1:7">
      <c r="B29" s="37" t="s">
        <v>165</v>
      </c>
      <c r="C29" s="37" t="s">
        <v>115</v>
      </c>
      <c r="D29" s="39">
        <v>680000</v>
      </c>
      <c r="E29" s="37" t="s">
        <v>166</v>
      </c>
      <c r="F29" s="37" t="s">
        <v>113</v>
      </c>
      <c r="G29" s="37">
        <v>0</v>
      </c>
    </row>
    <row r="30" spans="1:7">
      <c r="B30" s="37" t="s">
        <v>167</v>
      </c>
      <c r="C30" s="37" t="s">
        <v>118</v>
      </c>
      <c r="D30" s="39">
        <v>2400000</v>
      </c>
      <c r="E30" s="37" t="s">
        <v>168</v>
      </c>
      <c r="F30" s="37" t="s">
        <v>113</v>
      </c>
      <c r="G30" s="37">
        <v>0</v>
      </c>
    </row>
    <row r="31" spans="1:7">
      <c r="B31" s="37" t="s">
        <v>104</v>
      </c>
      <c r="C31" s="37" t="s">
        <v>121</v>
      </c>
      <c r="D31" s="39">
        <v>0</v>
      </c>
      <c r="E31" s="37" t="s">
        <v>133</v>
      </c>
      <c r="F31" s="37" t="s">
        <v>113</v>
      </c>
      <c r="G31" s="39">
        <v>0</v>
      </c>
    </row>
    <row r="32" spans="1:7">
      <c r="B32" s="37" t="s">
        <v>108</v>
      </c>
      <c r="C32" s="37" t="s">
        <v>122</v>
      </c>
      <c r="D32" s="39">
        <v>-8.7311491370201111E-11</v>
      </c>
      <c r="E32" s="37" t="s">
        <v>134</v>
      </c>
      <c r="F32" s="37" t="s">
        <v>113</v>
      </c>
      <c r="G32" s="39">
        <v>0</v>
      </c>
    </row>
    <row r="33" spans="2:7">
      <c r="B33" s="37" t="s">
        <v>117</v>
      </c>
      <c r="C33" s="37" t="s">
        <v>164</v>
      </c>
      <c r="D33" s="39">
        <v>260000.00000000009</v>
      </c>
      <c r="E33" s="37" t="s">
        <v>119</v>
      </c>
      <c r="F33" s="37" t="s">
        <v>107</v>
      </c>
      <c r="G33" s="37">
        <v>739999.99999999988</v>
      </c>
    </row>
    <row r="34" spans="2:7" ht="13.5" thickBot="1">
      <c r="B34" s="35" t="s">
        <v>110</v>
      </c>
      <c r="C34" s="35" t="s">
        <v>163</v>
      </c>
      <c r="D34" s="40">
        <v>820000</v>
      </c>
      <c r="E34" s="35" t="s">
        <v>112</v>
      </c>
      <c r="F34" s="35" t="s">
        <v>107</v>
      </c>
      <c r="G34" s="35">
        <v>60000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1"/>
  <sheetViews>
    <sheetView workbookViewId="0">
      <selection sqref="A1:L1"/>
    </sheetView>
  </sheetViews>
  <sheetFormatPr defaultRowHeight="12.75"/>
  <cols>
    <col min="1" max="1" width="18.28515625" bestFit="1" customWidth="1"/>
    <col min="2" max="3" width="7.5703125" bestFit="1" customWidth="1"/>
    <col min="4" max="4" width="6.5703125" bestFit="1" customWidth="1"/>
    <col min="5" max="5" width="7.5703125" bestFit="1" customWidth="1"/>
    <col min="6" max="6" width="6.5703125" bestFit="1" customWidth="1"/>
    <col min="7" max="7" width="9.140625" bestFit="1" customWidth="1"/>
    <col min="8" max="8" width="9.5703125" bestFit="1" customWidth="1"/>
    <col min="9" max="9" width="6" customWidth="1"/>
    <col min="10" max="10" width="10.28515625" customWidth="1"/>
    <col min="11" max="11" width="11.7109375" customWidth="1"/>
  </cols>
  <sheetData>
    <row r="1" spans="1:12" ht="25.5" customHeight="1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1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2" ht="15">
      <c r="A3" s="92"/>
      <c r="B3" s="67" t="s">
        <v>158</v>
      </c>
      <c r="C3" s="67" t="s">
        <v>81</v>
      </c>
      <c r="D3" s="67" t="s">
        <v>82</v>
      </c>
      <c r="E3" s="67" t="s">
        <v>83</v>
      </c>
      <c r="F3" s="67" t="s">
        <v>84</v>
      </c>
      <c r="G3" s="67" t="s">
        <v>85</v>
      </c>
      <c r="H3" s="67"/>
      <c r="I3" s="64"/>
      <c r="J3" s="64"/>
      <c r="K3" s="64"/>
      <c r="L3" s="65"/>
    </row>
    <row r="4" spans="1:12" ht="15">
      <c r="A4" s="68" t="s">
        <v>50</v>
      </c>
      <c r="B4" s="69"/>
      <c r="C4" s="69"/>
      <c r="D4" s="69"/>
      <c r="E4" s="69"/>
      <c r="F4" s="69"/>
      <c r="G4" s="69"/>
      <c r="H4" s="69"/>
      <c r="I4" s="64"/>
      <c r="J4" s="64"/>
      <c r="K4" s="64"/>
      <c r="L4" s="65"/>
    </row>
    <row r="5" spans="1:12" ht="15">
      <c r="A5" s="78" t="s">
        <v>47</v>
      </c>
      <c r="B5" s="79">
        <v>8.2199999999999995E-2</v>
      </c>
      <c r="C5" s="79">
        <v>8.2199999999999995E-2</v>
      </c>
      <c r="D5" s="79">
        <v>6.6000000000000003E-2</v>
      </c>
      <c r="E5" s="79">
        <v>6.6000000000000003E-2</v>
      </c>
      <c r="F5" s="79">
        <v>7.3999999999999996E-2</v>
      </c>
      <c r="G5" s="79">
        <v>7.3999999999999996E-2</v>
      </c>
      <c r="H5" s="69" t="s">
        <v>58</v>
      </c>
      <c r="I5" s="64"/>
      <c r="J5" s="64"/>
      <c r="K5" s="64"/>
      <c r="L5" s="65"/>
    </row>
    <row r="6" spans="1:12" ht="15">
      <c r="A6" s="78" t="s">
        <v>48</v>
      </c>
      <c r="B6" s="80">
        <v>615000</v>
      </c>
      <c r="C6" s="80">
        <v>205000</v>
      </c>
      <c r="D6" s="80">
        <v>65000</v>
      </c>
      <c r="E6" s="80">
        <v>195000.00000000009</v>
      </c>
      <c r="F6" s="80">
        <v>0</v>
      </c>
      <c r="G6" s="80">
        <v>2000000</v>
      </c>
      <c r="H6" s="70">
        <f>SUMPRODUCT(B5:G5,B6:G6)</f>
        <v>232564</v>
      </c>
      <c r="I6" s="88" t="s">
        <v>123</v>
      </c>
      <c r="J6" s="89"/>
      <c r="K6" s="89"/>
      <c r="L6" s="90"/>
    </row>
    <row r="7" spans="1:12" ht="15">
      <c r="A7" s="66"/>
      <c r="B7" s="67"/>
      <c r="C7" s="67"/>
      <c r="D7" s="67"/>
      <c r="E7" s="67"/>
      <c r="F7" s="67"/>
      <c r="G7" s="67"/>
      <c r="H7" s="67"/>
      <c r="I7" s="64"/>
      <c r="J7" s="64"/>
      <c r="K7" s="64"/>
      <c r="L7" s="65"/>
    </row>
    <row r="8" spans="1:12" ht="15">
      <c r="A8" s="71" t="s">
        <v>49</v>
      </c>
      <c r="B8" s="67"/>
      <c r="C8" s="67"/>
      <c r="D8" s="67"/>
      <c r="E8" s="67"/>
      <c r="F8" s="67"/>
      <c r="G8" s="67"/>
      <c r="H8" s="67" t="s">
        <v>59</v>
      </c>
      <c r="I8" s="64"/>
      <c r="J8" s="67" t="s">
        <v>60</v>
      </c>
      <c r="K8" s="67" t="s">
        <v>63</v>
      </c>
      <c r="L8" s="65"/>
    </row>
    <row r="9" spans="1:12" ht="15">
      <c r="A9" s="72" t="s">
        <v>56</v>
      </c>
      <c r="B9" s="73">
        <v>1</v>
      </c>
      <c r="C9" s="73">
        <v>-3</v>
      </c>
      <c r="D9" s="73"/>
      <c r="E9" s="73"/>
      <c r="F9" s="73"/>
      <c r="G9" s="73"/>
      <c r="H9" s="74">
        <f t="shared" ref="H9:H16" si="0">SUMPRODUCT($B$6:$G$6,B9:G9)</f>
        <v>0</v>
      </c>
      <c r="I9" s="75" t="s">
        <v>62</v>
      </c>
      <c r="J9" s="74">
        <v>0</v>
      </c>
      <c r="K9" s="76">
        <f>H9-J9</f>
        <v>0</v>
      </c>
      <c r="L9" s="77"/>
    </row>
    <row r="10" spans="1:12" ht="15">
      <c r="A10" s="72" t="s">
        <v>57</v>
      </c>
      <c r="B10" s="73"/>
      <c r="C10" s="73"/>
      <c r="D10" s="73">
        <v>3</v>
      </c>
      <c r="E10" s="73">
        <v>-1</v>
      </c>
      <c r="F10" s="73"/>
      <c r="G10" s="73"/>
      <c r="H10" s="74">
        <f t="shared" si="0"/>
        <v>-8.7311491370201111E-11</v>
      </c>
      <c r="I10" s="75" t="s">
        <v>62</v>
      </c>
      <c r="J10" s="74">
        <v>0</v>
      </c>
      <c r="K10" s="76">
        <f>H10-J10</f>
        <v>-8.7311491370201111E-11</v>
      </c>
      <c r="L10" s="77"/>
    </row>
    <row r="11" spans="1:12" ht="15">
      <c r="A11" s="72" t="s">
        <v>159</v>
      </c>
      <c r="B11" s="73">
        <v>1</v>
      </c>
      <c r="C11" s="73">
        <v>1</v>
      </c>
      <c r="D11" s="73"/>
      <c r="E11" s="73"/>
      <c r="F11" s="73"/>
      <c r="G11" s="73"/>
      <c r="H11" s="74">
        <f t="shared" si="0"/>
        <v>820000</v>
      </c>
      <c r="I11" s="75" t="s">
        <v>61</v>
      </c>
      <c r="J11" s="74">
        <v>880000</v>
      </c>
      <c r="K11" s="76">
        <f>J11-H11</f>
        <v>60000</v>
      </c>
      <c r="L11" s="77"/>
    </row>
    <row r="12" spans="1:12" ht="15">
      <c r="A12" s="72" t="s">
        <v>51</v>
      </c>
      <c r="B12" s="73">
        <v>1</v>
      </c>
      <c r="C12" s="73">
        <v>1</v>
      </c>
      <c r="D12" s="73"/>
      <c r="E12" s="73"/>
      <c r="F12" s="73"/>
      <c r="G12" s="73"/>
      <c r="H12" s="74">
        <f t="shared" si="0"/>
        <v>820000</v>
      </c>
      <c r="I12" s="75" t="s">
        <v>61</v>
      </c>
      <c r="J12" s="74">
        <v>14400000</v>
      </c>
      <c r="K12" s="76">
        <f>J12-H12</f>
        <v>13580000</v>
      </c>
      <c r="L12" s="77"/>
    </row>
    <row r="13" spans="1:12" ht="15">
      <c r="A13" s="72" t="s">
        <v>52</v>
      </c>
      <c r="B13" s="73"/>
      <c r="C13" s="73"/>
      <c r="D13" s="73">
        <v>1</v>
      </c>
      <c r="E13" s="73">
        <v>1</v>
      </c>
      <c r="F13" s="73"/>
      <c r="G13" s="73"/>
      <c r="H13" s="74">
        <f>SUMPRODUCT($B$6:$G$6,B13:G13)</f>
        <v>260000.00000000009</v>
      </c>
      <c r="I13" s="75" t="s">
        <v>61</v>
      </c>
      <c r="J13" s="74">
        <v>1000000</v>
      </c>
      <c r="K13" s="76"/>
      <c r="L13" s="77"/>
    </row>
    <row r="14" spans="1:12" ht="15">
      <c r="A14" s="72" t="s">
        <v>53</v>
      </c>
      <c r="B14" s="73"/>
      <c r="C14" s="73"/>
      <c r="D14" s="73"/>
      <c r="E14" s="73"/>
      <c r="F14" s="73">
        <v>1</v>
      </c>
      <c r="G14" s="73">
        <v>1</v>
      </c>
      <c r="H14" s="74">
        <f t="shared" si="0"/>
        <v>2000000</v>
      </c>
      <c r="I14" s="75" t="s">
        <v>61</v>
      </c>
      <c r="J14" s="74">
        <v>2000000</v>
      </c>
      <c r="K14" s="76">
        <f>J14-H14</f>
        <v>0</v>
      </c>
      <c r="L14" s="77"/>
    </row>
    <row r="15" spans="1:12" ht="15">
      <c r="A15" s="72" t="s">
        <v>54</v>
      </c>
      <c r="B15" s="73">
        <v>1</v>
      </c>
      <c r="C15" s="73"/>
      <c r="D15" s="73">
        <v>1</v>
      </c>
      <c r="E15" s="73"/>
      <c r="F15" s="73">
        <v>1</v>
      </c>
      <c r="G15" s="73"/>
      <c r="H15" s="74">
        <f>SUMPRODUCT($B$6:$G$6,B15:G15)</f>
        <v>680000</v>
      </c>
      <c r="I15" s="75" t="s">
        <v>61</v>
      </c>
      <c r="J15" s="74">
        <v>680000</v>
      </c>
      <c r="K15" s="76">
        <f>J15-H15</f>
        <v>0</v>
      </c>
      <c r="L15" s="77"/>
    </row>
    <row r="16" spans="1:12" ht="15">
      <c r="A16" s="72" t="s">
        <v>55</v>
      </c>
      <c r="B16" s="73"/>
      <c r="C16" s="73">
        <v>1</v>
      </c>
      <c r="D16" s="73"/>
      <c r="E16" s="73">
        <v>1</v>
      </c>
      <c r="F16" s="73"/>
      <c r="G16" s="73">
        <v>1</v>
      </c>
      <c r="H16" s="74">
        <f t="shared" si="0"/>
        <v>2400000</v>
      </c>
      <c r="I16" s="75" t="s">
        <v>61</v>
      </c>
      <c r="J16" s="74">
        <v>2400000</v>
      </c>
      <c r="K16" s="76">
        <f>J16-H16</f>
        <v>0</v>
      </c>
      <c r="L16" s="77"/>
    </row>
    <row r="18" spans="1:6">
      <c r="A18" s="33"/>
      <c r="B18" s="33"/>
      <c r="C18" s="33"/>
      <c r="D18" s="33"/>
      <c r="E18" s="33"/>
      <c r="F18" s="33"/>
    </row>
    <row r="21" spans="1:6">
      <c r="E21" s="10"/>
    </row>
  </sheetData>
  <mergeCells count="2">
    <mergeCell ref="A1:L1"/>
    <mergeCell ref="I6:L6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3"/>
  <sheetViews>
    <sheetView showGridLines="0" workbookViewId="0">
      <selection activeCell="J6" sqref="J6"/>
    </sheetView>
  </sheetViews>
  <sheetFormatPr defaultRowHeight="12.75"/>
  <cols>
    <col min="1" max="1" width="2.28515625" customWidth="1"/>
    <col min="2" max="2" width="6.28515625" bestFit="1" customWidth="1"/>
    <col min="3" max="3" width="21.7109375" bestFit="1" customWidth="1"/>
    <col min="4" max="4" width="14.28515625" bestFit="1" customWidth="1"/>
    <col min="5" max="5" width="13.5703125" bestFit="1" customWidth="1"/>
    <col min="6" max="6" width="10.5703125" bestFit="1" customWidth="1"/>
    <col min="7" max="7" width="7" bestFit="1" customWidth="1"/>
  </cols>
  <sheetData>
    <row r="1" spans="1:15">
      <c r="A1" s="34" t="s">
        <v>86</v>
      </c>
    </row>
    <row r="2" spans="1:15">
      <c r="A2" s="34" t="s">
        <v>124</v>
      </c>
    </row>
    <row r="3" spans="1:15">
      <c r="A3" s="34" t="s">
        <v>169</v>
      </c>
    </row>
    <row r="5" spans="1:15" ht="15">
      <c r="J5" s="80">
        <v>615000</v>
      </c>
      <c r="K5" s="80">
        <v>205000</v>
      </c>
      <c r="L5" s="80">
        <v>65000</v>
      </c>
      <c r="M5" s="80">
        <v>195000.00000000009</v>
      </c>
      <c r="N5" s="80">
        <v>0</v>
      </c>
      <c r="O5" s="80">
        <v>2000000</v>
      </c>
    </row>
    <row r="6" spans="1:15" ht="15.75" thickBot="1">
      <c r="A6" t="s">
        <v>87</v>
      </c>
      <c r="J6" s="80">
        <v>525000</v>
      </c>
      <c r="K6" s="80">
        <v>174999.99999999997</v>
      </c>
      <c r="L6" s="80">
        <v>75000.000000000058</v>
      </c>
      <c r="M6" s="80">
        <v>225000.00000000017</v>
      </c>
      <c r="N6" s="80">
        <v>0</v>
      </c>
      <c r="O6" s="80">
        <v>2000000</v>
      </c>
    </row>
    <row r="7" spans="1:15" ht="13.5" thickBot="1">
      <c r="B7" s="91" t="s">
        <v>88</v>
      </c>
      <c r="C7" s="91" t="s">
        <v>89</v>
      </c>
      <c r="D7" s="91" t="s">
        <v>90</v>
      </c>
      <c r="E7" s="91" t="s">
        <v>91</v>
      </c>
    </row>
    <row r="8" spans="1:15" ht="13.5" thickBot="1">
      <c r="B8" s="35" t="s">
        <v>96</v>
      </c>
      <c r="C8" s="35" t="s">
        <v>97</v>
      </c>
      <c r="D8" s="38">
        <v>225340</v>
      </c>
      <c r="E8" s="38">
        <v>225340</v>
      </c>
    </row>
    <row r="11" spans="1:15" ht="13.5" thickBot="1">
      <c r="A11" t="s">
        <v>92</v>
      </c>
    </row>
    <row r="12" spans="1:15" ht="13.5" thickBot="1">
      <c r="B12" s="91" t="s">
        <v>88</v>
      </c>
      <c r="C12" s="91" t="s">
        <v>89</v>
      </c>
      <c r="D12" s="91" t="s">
        <v>90</v>
      </c>
      <c r="E12" s="91" t="s">
        <v>91</v>
      </c>
    </row>
    <row r="13" spans="1:15">
      <c r="B13" s="37" t="s">
        <v>98</v>
      </c>
      <c r="C13" s="37" t="s">
        <v>162</v>
      </c>
      <c r="D13" s="39">
        <v>525000</v>
      </c>
      <c r="E13" s="39">
        <v>525000</v>
      </c>
    </row>
    <row r="14" spans="1:15">
      <c r="B14" s="37" t="s">
        <v>99</v>
      </c>
      <c r="C14" s="37" t="s">
        <v>127</v>
      </c>
      <c r="D14" s="39">
        <v>175000</v>
      </c>
      <c r="E14" s="39">
        <v>174999.99999999997</v>
      </c>
    </row>
    <row r="15" spans="1:15">
      <c r="B15" s="37" t="s">
        <v>100</v>
      </c>
      <c r="C15" s="37" t="s">
        <v>128</v>
      </c>
      <c r="D15" s="39">
        <v>75000</v>
      </c>
      <c r="E15" s="39">
        <v>75000.000000000058</v>
      </c>
    </row>
    <row r="16" spans="1:15">
      <c r="B16" s="37" t="s">
        <v>101</v>
      </c>
      <c r="C16" s="37" t="s">
        <v>129</v>
      </c>
      <c r="D16" s="39">
        <v>225000</v>
      </c>
      <c r="E16" s="39">
        <v>225000.00000000017</v>
      </c>
    </row>
    <row r="17" spans="1:7">
      <c r="B17" s="37" t="s">
        <v>102</v>
      </c>
      <c r="C17" s="37" t="s">
        <v>130</v>
      </c>
      <c r="D17" s="39">
        <v>0</v>
      </c>
      <c r="E17" s="39">
        <v>0</v>
      </c>
    </row>
    <row r="18" spans="1:7" ht="13.5" thickBot="1">
      <c r="B18" s="35" t="s">
        <v>103</v>
      </c>
      <c r="C18" s="35" t="s">
        <v>131</v>
      </c>
      <c r="D18" s="40">
        <v>2000000</v>
      </c>
      <c r="E18" s="40">
        <v>2000000</v>
      </c>
    </row>
    <row r="21" spans="1:7" ht="13.5" thickBot="1">
      <c r="A21" t="s">
        <v>49</v>
      </c>
    </row>
    <row r="22" spans="1:7" ht="13.5" thickBot="1">
      <c r="B22" s="91" t="s">
        <v>88</v>
      </c>
      <c r="C22" s="91" t="s">
        <v>89</v>
      </c>
      <c r="D22" s="91" t="s">
        <v>93</v>
      </c>
      <c r="E22" s="91" t="s">
        <v>94</v>
      </c>
      <c r="F22" s="91" t="s">
        <v>95</v>
      </c>
      <c r="G22" s="91" t="s">
        <v>63</v>
      </c>
    </row>
    <row r="23" spans="1:7">
      <c r="B23" s="37" t="s">
        <v>104</v>
      </c>
      <c r="C23" s="37" t="s">
        <v>121</v>
      </c>
      <c r="D23" s="39">
        <v>1.1641532182693481E-10</v>
      </c>
      <c r="E23" s="37" t="s">
        <v>106</v>
      </c>
      <c r="F23" s="37" t="s">
        <v>113</v>
      </c>
      <c r="G23" s="37">
        <v>0</v>
      </c>
    </row>
    <row r="24" spans="1:7">
      <c r="B24" s="37" t="s">
        <v>108</v>
      </c>
      <c r="C24" s="37" t="s">
        <v>122</v>
      </c>
      <c r="D24" s="39">
        <v>0</v>
      </c>
      <c r="E24" s="37" t="s">
        <v>109</v>
      </c>
      <c r="F24" s="37" t="s">
        <v>113</v>
      </c>
      <c r="G24" s="37">
        <v>0</v>
      </c>
    </row>
    <row r="25" spans="1:7">
      <c r="B25" s="37" t="s">
        <v>110</v>
      </c>
      <c r="C25" s="37" t="s">
        <v>163</v>
      </c>
      <c r="D25" s="39">
        <v>700000</v>
      </c>
      <c r="E25" s="37" t="s">
        <v>112</v>
      </c>
      <c r="F25" s="37" t="s">
        <v>107</v>
      </c>
      <c r="G25" s="37">
        <v>100000</v>
      </c>
    </row>
    <row r="26" spans="1:7">
      <c r="B26" s="37" t="s">
        <v>114</v>
      </c>
      <c r="C26" s="37" t="s">
        <v>105</v>
      </c>
      <c r="D26" s="39">
        <v>700000</v>
      </c>
      <c r="E26" s="37" t="s">
        <v>116</v>
      </c>
      <c r="F26" s="37" t="s">
        <v>107</v>
      </c>
      <c r="G26" s="37">
        <v>300000</v>
      </c>
    </row>
    <row r="27" spans="1:7">
      <c r="B27" s="37" t="s">
        <v>117</v>
      </c>
      <c r="C27" s="37" t="s">
        <v>164</v>
      </c>
      <c r="D27" s="39">
        <v>300000.00000000023</v>
      </c>
      <c r="E27" s="37" t="s">
        <v>119</v>
      </c>
      <c r="F27" s="37" t="s">
        <v>107</v>
      </c>
      <c r="G27" s="37">
        <v>699999.99999999977</v>
      </c>
    </row>
    <row r="28" spans="1:7">
      <c r="B28" s="37" t="s">
        <v>120</v>
      </c>
      <c r="C28" s="37" t="s">
        <v>111</v>
      </c>
      <c r="D28" s="39">
        <v>2000000</v>
      </c>
      <c r="E28" s="37" t="s">
        <v>132</v>
      </c>
      <c r="F28" s="37" t="s">
        <v>113</v>
      </c>
      <c r="G28" s="37">
        <v>0</v>
      </c>
    </row>
    <row r="29" spans="1:7">
      <c r="B29" s="37" t="s">
        <v>165</v>
      </c>
      <c r="C29" s="37" t="s">
        <v>115</v>
      </c>
      <c r="D29" s="39">
        <v>600000</v>
      </c>
      <c r="E29" s="37" t="s">
        <v>166</v>
      </c>
      <c r="F29" s="37" t="s">
        <v>113</v>
      </c>
      <c r="G29" s="37">
        <v>0</v>
      </c>
    </row>
    <row r="30" spans="1:7">
      <c r="B30" s="37" t="s">
        <v>167</v>
      </c>
      <c r="C30" s="37" t="s">
        <v>118</v>
      </c>
      <c r="D30" s="39">
        <v>2400000</v>
      </c>
      <c r="E30" s="37" t="s">
        <v>168</v>
      </c>
      <c r="F30" s="37" t="s">
        <v>113</v>
      </c>
      <c r="G30" s="37">
        <v>0</v>
      </c>
    </row>
    <row r="31" spans="1:7">
      <c r="B31" s="37" t="s">
        <v>104</v>
      </c>
      <c r="C31" s="37" t="s">
        <v>121</v>
      </c>
      <c r="D31" s="39">
        <v>1.1641532182693481E-10</v>
      </c>
      <c r="E31" s="37" t="s">
        <v>133</v>
      </c>
      <c r="F31" s="37" t="s">
        <v>113</v>
      </c>
      <c r="G31" s="39">
        <v>0</v>
      </c>
    </row>
    <row r="32" spans="1:7">
      <c r="B32" s="37" t="s">
        <v>108</v>
      </c>
      <c r="C32" s="37" t="s">
        <v>122</v>
      </c>
      <c r="D32" s="39">
        <v>0</v>
      </c>
      <c r="E32" s="37" t="s">
        <v>134</v>
      </c>
      <c r="F32" s="37" t="s">
        <v>113</v>
      </c>
      <c r="G32" s="39">
        <v>0</v>
      </c>
    </row>
    <row r="33" spans="2:7" ht="13.5" thickBot="1">
      <c r="B33" s="35" t="s">
        <v>117</v>
      </c>
      <c r="C33" s="35" t="s">
        <v>164</v>
      </c>
      <c r="D33" s="40">
        <v>300000.00000000023</v>
      </c>
      <c r="E33" s="35" t="s">
        <v>119</v>
      </c>
      <c r="F33" s="35" t="s">
        <v>107</v>
      </c>
      <c r="G33" s="35">
        <v>699999.99999999977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N4" sqref="N4"/>
    </sheetView>
  </sheetViews>
  <sheetFormatPr defaultRowHeight="12.75"/>
  <cols>
    <col min="1" max="1" width="18.28515625" bestFit="1" customWidth="1"/>
    <col min="2" max="3" width="7.5703125" bestFit="1" customWidth="1"/>
    <col min="4" max="4" width="6.5703125" bestFit="1" customWidth="1"/>
    <col min="5" max="5" width="7.5703125" bestFit="1" customWidth="1"/>
    <col min="6" max="6" width="6.5703125" bestFit="1" customWidth="1"/>
    <col min="7" max="7" width="9.140625" bestFit="1" customWidth="1"/>
    <col min="8" max="8" width="9.5703125" bestFit="1" customWidth="1"/>
    <col min="9" max="9" width="6" customWidth="1"/>
    <col min="10" max="10" width="10.28515625" customWidth="1"/>
    <col min="11" max="11" width="11.7109375" customWidth="1"/>
  </cols>
  <sheetData>
    <row r="1" spans="1:12" ht="25.5" customHeight="1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15">
      <c r="A2" s="99"/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2" ht="15">
      <c r="A3" s="66"/>
      <c r="B3" s="67" t="s">
        <v>158</v>
      </c>
      <c r="C3" s="67" t="s">
        <v>81</v>
      </c>
      <c r="D3" s="67" t="s">
        <v>82</v>
      </c>
      <c r="E3" s="67" t="s">
        <v>83</v>
      </c>
      <c r="F3" s="67" t="s">
        <v>84</v>
      </c>
      <c r="G3" s="67" t="s">
        <v>85</v>
      </c>
      <c r="H3" s="67"/>
      <c r="I3" s="64"/>
      <c r="J3" s="64"/>
      <c r="K3" s="64"/>
      <c r="L3" s="65"/>
    </row>
    <row r="4" spans="1:12" ht="15">
      <c r="A4" s="68" t="s">
        <v>50</v>
      </c>
      <c r="B4" s="69"/>
      <c r="C4" s="69"/>
      <c r="D4" s="69"/>
      <c r="E4" s="69"/>
      <c r="F4" s="69"/>
      <c r="G4" s="69"/>
      <c r="H4" s="69"/>
      <c r="I4" s="64"/>
      <c r="J4" s="64"/>
      <c r="K4" s="64"/>
      <c r="L4" s="65"/>
    </row>
    <row r="5" spans="1:12" ht="15">
      <c r="A5" s="78" t="s">
        <v>47</v>
      </c>
      <c r="B5" s="79">
        <v>8.2199999999999995E-2</v>
      </c>
      <c r="C5" s="79">
        <v>8.2199999999999995E-2</v>
      </c>
      <c r="D5" s="79">
        <v>6.6000000000000003E-2</v>
      </c>
      <c r="E5" s="79">
        <v>6.6000000000000003E-2</v>
      </c>
      <c r="F5" s="79">
        <v>7.3999999999999996E-2</v>
      </c>
      <c r="G5" s="79">
        <v>7.3999999999999996E-2</v>
      </c>
      <c r="H5" s="69" t="s">
        <v>58</v>
      </c>
      <c r="I5" s="64"/>
      <c r="J5" s="64"/>
      <c r="K5" s="64"/>
      <c r="L5" s="65"/>
    </row>
    <row r="6" spans="1:12" ht="15">
      <c r="A6" s="78" t="s">
        <v>48</v>
      </c>
      <c r="B6" s="80">
        <v>525000</v>
      </c>
      <c r="C6" s="80">
        <v>174999.99999999997</v>
      </c>
      <c r="D6" s="80">
        <v>75000.000000000058</v>
      </c>
      <c r="E6" s="80">
        <v>225000.00000000017</v>
      </c>
      <c r="F6" s="80">
        <v>0</v>
      </c>
      <c r="G6" s="80">
        <v>2000000</v>
      </c>
      <c r="H6" s="70">
        <f>SUMPRODUCT(B5:G5,B6:G6)</f>
        <v>225340</v>
      </c>
      <c r="I6" s="88" t="s">
        <v>123</v>
      </c>
      <c r="J6" s="89"/>
      <c r="K6" s="89"/>
      <c r="L6" s="90"/>
    </row>
    <row r="7" spans="1:12" ht="15">
      <c r="A7" s="66"/>
      <c r="B7" s="67"/>
      <c r="C7" s="67"/>
      <c r="D7" s="67"/>
      <c r="E7" s="67"/>
      <c r="F7" s="67"/>
      <c r="G7" s="67"/>
      <c r="H7" s="67"/>
      <c r="I7" s="64"/>
      <c r="J7" s="64"/>
      <c r="K7" s="64"/>
      <c r="L7" s="65"/>
    </row>
    <row r="8" spans="1:12" ht="15">
      <c r="A8" s="71" t="s">
        <v>49</v>
      </c>
      <c r="B8" s="67"/>
      <c r="C8" s="67"/>
      <c r="D8" s="67"/>
      <c r="E8" s="67"/>
      <c r="F8" s="67"/>
      <c r="G8" s="67"/>
      <c r="H8" s="67" t="s">
        <v>59</v>
      </c>
      <c r="I8" s="64"/>
      <c r="J8" s="67" t="s">
        <v>60</v>
      </c>
      <c r="K8" s="67" t="s">
        <v>63</v>
      </c>
      <c r="L8" s="65"/>
    </row>
    <row r="9" spans="1:12" ht="15">
      <c r="A9" s="72" t="s">
        <v>56</v>
      </c>
      <c r="B9" s="73">
        <v>1</v>
      </c>
      <c r="C9" s="73">
        <v>-3</v>
      </c>
      <c r="D9" s="73"/>
      <c r="E9" s="73"/>
      <c r="F9" s="73"/>
      <c r="G9" s="73"/>
      <c r="H9" s="74">
        <f t="shared" ref="H9:H16" si="0">SUMPRODUCT($B$6:$G$6,B9:G9)</f>
        <v>1.1641532182693481E-10</v>
      </c>
      <c r="I9" s="75" t="s">
        <v>62</v>
      </c>
      <c r="J9" s="74">
        <v>0</v>
      </c>
      <c r="K9" s="76">
        <f>H9-J9</f>
        <v>1.1641532182693481E-10</v>
      </c>
      <c r="L9" s="77"/>
    </row>
    <row r="10" spans="1:12" ht="15">
      <c r="A10" s="72" t="s">
        <v>57</v>
      </c>
      <c r="B10" s="73"/>
      <c r="C10" s="73"/>
      <c r="D10" s="73">
        <v>3</v>
      </c>
      <c r="E10" s="73">
        <v>-1</v>
      </c>
      <c r="F10" s="73"/>
      <c r="G10" s="73"/>
      <c r="H10" s="74">
        <f t="shared" si="0"/>
        <v>0</v>
      </c>
      <c r="I10" s="75" t="s">
        <v>62</v>
      </c>
      <c r="J10" s="74">
        <v>0</v>
      </c>
      <c r="K10" s="76">
        <f>H10-J10</f>
        <v>0</v>
      </c>
      <c r="L10" s="77"/>
    </row>
    <row r="11" spans="1:12" ht="15">
      <c r="A11" s="72" t="s">
        <v>159</v>
      </c>
      <c r="B11" s="73">
        <v>1</v>
      </c>
      <c r="C11" s="73">
        <v>1</v>
      </c>
      <c r="D11" s="73"/>
      <c r="E11" s="73"/>
      <c r="F11" s="73"/>
      <c r="G11" s="73"/>
      <c r="H11" s="74">
        <f t="shared" ref="H11" si="1">SUMPRODUCT($B$6:$G$6,B11:G11)</f>
        <v>700000</v>
      </c>
      <c r="I11" s="75" t="s">
        <v>61</v>
      </c>
      <c r="J11" s="74">
        <v>800000</v>
      </c>
      <c r="K11" s="76">
        <f>J11-H11</f>
        <v>100000</v>
      </c>
      <c r="L11" s="77"/>
    </row>
    <row r="12" spans="1:12" ht="15">
      <c r="A12" s="72" t="s">
        <v>51</v>
      </c>
      <c r="B12" s="73">
        <v>1</v>
      </c>
      <c r="C12" s="73">
        <v>1</v>
      </c>
      <c r="D12" s="73"/>
      <c r="E12" s="73"/>
      <c r="F12" s="73"/>
      <c r="G12" s="73"/>
      <c r="H12" s="74">
        <f t="shared" si="0"/>
        <v>700000</v>
      </c>
      <c r="I12" s="75" t="s">
        <v>61</v>
      </c>
      <c r="J12" s="74">
        <v>14400000</v>
      </c>
      <c r="K12" s="76">
        <f>J12-H12</f>
        <v>13700000</v>
      </c>
      <c r="L12" s="77"/>
    </row>
    <row r="13" spans="1:12" ht="15">
      <c r="A13" s="72" t="s">
        <v>52</v>
      </c>
      <c r="B13" s="73"/>
      <c r="C13" s="73"/>
      <c r="D13" s="73">
        <v>1</v>
      </c>
      <c r="E13" s="73">
        <v>1</v>
      </c>
      <c r="F13" s="73"/>
      <c r="G13" s="73"/>
      <c r="H13" s="74">
        <f>SUMPRODUCT($B$6:$G$6,B13:G13)</f>
        <v>300000.00000000023</v>
      </c>
      <c r="I13" s="75" t="s">
        <v>61</v>
      </c>
      <c r="J13" s="74">
        <v>1000000</v>
      </c>
      <c r="K13" s="76"/>
      <c r="L13" s="77"/>
    </row>
    <row r="14" spans="1:12" ht="15">
      <c r="A14" s="72" t="s">
        <v>53</v>
      </c>
      <c r="B14" s="73"/>
      <c r="C14" s="73"/>
      <c r="D14" s="73"/>
      <c r="E14" s="73"/>
      <c r="F14" s="73">
        <v>1</v>
      </c>
      <c r="G14" s="73">
        <v>1</v>
      </c>
      <c r="H14" s="74">
        <f t="shared" si="0"/>
        <v>2000000</v>
      </c>
      <c r="I14" s="75" t="s">
        <v>61</v>
      </c>
      <c r="J14" s="74">
        <v>2000000</v>
      </c>
      <c r="K14" s="76">
        <f>J14-H14</f>
        <v>0</v>
      </c>
      <c r="L14" s="77"/>
    </row>
    <row r="15" spans="1:12" ht="15">
      <c r="A15" s="72" t="s">
        <v>54</v>
      </c>
      <c r="B15" s="73">
        <v>1</v>
      </c>
      <c r="C15" s="73"/>
      <c r="D15" s="73">
        <v>1</v>
      </c>
      <c r="E15" s="73"/>
      <c r="F15" s="73">
        <v>1</v>
      </c>
      <c r="G15" s="73"/>
      <c r="H15" s="74">
        <f t="shared" si="0"/>
        <v>600000</v>
      </c>
      <c r="I15" s="75" t="s">
        <v>61</v>
      </c>
      <c r="J15" s="74">
        <v>600000</v>
      </c>
      <c r="K15" s="76">
        <f>J15-H15</f>
        <v>0</v>
      </c>
      <c r="L15" s="77"/>
    </row>
    <row r="16" spans="1:12" ht="15">
      <c r="A16" s="72" t="s">
        <v>55</v>
      </c>
      <c r="B16" s="73"/>
      <c r="C16" s="73">
        <v>1</v>
      </c>
      <c r="D16" s="73"/>
      <c r="E16" s="73">
        <v>1</v>
      </c>
      <c r="F16" s="73"/>
      <c r="G16" s="73">
        <v>1</v>
      </c>
      <c r="H16" s="74">
        <f t="shared" si="0"/>
        <v>2400000</v>
      </c>
      <c r="I16" s="75" t="s">
        <v>61</v>
      </c>
      <c r="J16" s="74">
        <v>2400000</v>
      </c>
      <c r="K16" s="76">
        <f>J16-H16</f>
        <v>0</v>
      </c>
      <c r="L16" s="77"/>
    </row>
    <row r="18" spans="1:6">
      <c r="A18" s="33"/>
      <c r="B18" s="33"/>
      <c r="C18" s="33"/>
      <c r="D18" s="33"/>
      <c r="E18" s="33"/>
      <c r="F18" s="33"/>
    </row>
    <row r="21" spans="1:6">
      <c r="E21" s="10"/>
    </row>
  </sheetData>
  <mergeCells count="2">
    <mergeCell ref="A1:L1"/>
    <mergeCell ref="I6:L6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Red Brand Canners Case</vt:lpstr>
      <vt:lpstr>Q5 RBC X'tended LP model</vt:lpstr>
      <vt:lpstr>Q4 RBC LP model (2)</vt:lpstr>
      <vt:lpstr>Q1-3</vt:lpstr>
      <vt:lpstr>Answer Report 1</vt:lpstr>
      <vt:lpstr>Answer Report 2</vt:lpstr>
      <vt:lpstr>Answer Report 3</vt:lpstr>
      <vt:lpstr>The other graph</vt:lpstr>
      <vt:lpstr>Answer Report 4</vt:lpstr>
      <vt:lpstr>Q4 RBC LP model</vt:lpstr>
      <vt:lpstr>Sheet5</vt:lpstr>
    </vt:vector>
  </TitlesOfParts>
  <Company>Stanford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Moore</dc:creator>
  <cp:lastModifiedBy>Ma</cp:lastModifiedBy>
  <dcterms:created xsi:type="dcterms:W3CDTF">1997-10-08T04:22:52Z</dcterms:created>
  <dcterms:modified xsi:type="dcterms:W3CDTF">2011-06-10T09:20:16Z</dcterms:modified>
</cp:coreProperties>
</file>