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17" documentId="8_{0AF9B648-3EEF-EC4A-B55B-C83B9A18455A}" xr6:coauthVersionLast="41" xr6:coauthVersionMax="41" xr10:uidLastSave="{76C96559-0413-4137-B7CB-8FB639BA2A11}"/>
  <bookViews>
    <workbookView xWindow="0" yWindow="1968" windowWidth="23040" windowHeight="60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 l="1"/>
  <c r="C9" i="1"/>
  <c r="C6" i="1"/>
  <c r="C39" i="1" l="1"/>
  <c r="C40" i="1"/>
  <c r="C24" i="1"/>
  <c r="C21" i="1"/>
  <c r="C4" i="1"/>
  <c r="C37" i="1" l="1"/>
  <c r="C36" i="1"/>
  <c r="C34" i="1"/>
  <c r="C11" i="1"/>
  <c r="C8" i="1"/>
  <c r="C13" i="1"/>
  <c r="C28" i="1" l="1"/>
  <c r="C26" i="1"/>
</calcChain>
</file>

<file path=xl/sharedStrings.xml><?xml version="1.0" encoding="utf-8"?>
<sst xmlns="http://schemas.openxmlformats.org/spreadsheetml/2006/main" count="75" uniqueCount="36">
  <si>
    <t>Q1</t>
  </si>
  <si>
    <t>Car Price</t>
  </si>
  <si>
    <t>Incentive i</t>
  </si>
  <si>
    <t>pacm</t>
  </si>
  <si>
    <t>pmcm</t>
  </si>
  <si>
    <t>N</t>
  </si>
  <si>
    <t>months</t>
  </si>
  <si>
    <t>A</t>
  </si>
  <si>
    <t>P</t>
  </si>
  <si>
    <t>per month</t>
  </si>
  <si>
    <t>a)</t>
  </si>
  <si>
    <t>Real i</t>
  </si>
  <si>
    <t>Real P</t>
  </si>
  <si>
    <t>b)</t>
  </si>
  <si>
    <r>
      <t>i</t>
    </r>
    <r>
      <rPr>
        <vertAlign val="subscript"/>
        <sz val="11"/>
        <color theme="1"/>
        <rFont val="Calibri"/>
        <family val="2"/>
        <scheme val="minor"/>
      </rPr>
      <t>uncle</t>
    </r>
  </si>
  <si>
    <t>paca</t>
  </si>
  <si>
    <t>c)</t>
  </si>
  <si>
    <t>d)</t>
  </si>
  <si>
    <t>months left</t>
  </si>
  <si>
    <t>Principle Rem.</t>
  </si>
  <si>
    <t>Q2</t>
  </si>
  <si>
    <t>F</t>
  </si>
  <si>
    <t>years</t>
  </si>
  <si>
    <r>
      <t>i</t>
    </r>
    <r>
      <rPr>
        <b/>
        <vertAlign val="subscript"/>
        <sz val="11"/>
        <color theme="1"/>
        <rFont val="Calibri"/>
        <family val="2"/>
        <scheme val="minor"/>
      </rPr>
      <t>eff</t>
    </r>
  </si>
  <si>
    <t>k</t>
  </si>
  <si>
    <t>Purchasing Power</t>
  </si>
  <si>
    <t>Q3</t>
  </si>
  <si>
    <t>per year</t>
  </si>
  <si>
    <t>i</t>
  </si>
  <si>
    <t>Amount required to take care of the relative</t>
  </si>
  <si>
    <t>Amount required to take care of the relative plus the 20% legal fee</t>
  </si>
  <si>
    <r>
      <t>P</t>
    </r>
    <r>
      <rPr>
        <b/>
        <vertAlign val="subscript"/>
        <sz val="11"/>
        <color theme="1"/>
        <rFont val="Calibri"/>
        <family val="2"/>
        <scheme val="minor"/>
      </rPr>
      <t>total</t>
    </r>
  </si>
  <si>
    <t>C</t>
  </si>
  <si>
    <t>Constant purchasing power</t>
  </si>
  <si>
    <t>Legal Fee</t>
  </si>
  <si>
    <t>Total settlement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</si>
</sst>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%"/>
    <numFmt numFmtId="166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0" fillId="0" borderId="1" xfId="0" applyBorder="1"/>
    <xf numFmtId="164" fontId="0" fillId="0" borderId="2" xfId="1" applyFont="1" applyBorder="1"/>
    <xf numFmtId="0" fontId="0" fillId="0" borderId="3" xfId="0" applyBorder="1"/>
    <xf numFmtId="10" fontId="0" fillId="0" borderId="4" xfId="0" applyNumberFormat="1" applyBorder="1"/>
    <xf numFmtId="166" fontId="0" fillId="0" borderId="4" xfId="2" applyNumberFormat="1" applyFont="1" applyBorder="1"/>
    <xf numFmtId="0" fontId="0" fillId="0" borderId="4" xfId="0" applyBorder="1"/>
    <xf numFmtId="0" fontId="2" fillId="0" borderId="3" xfId="0" applyFont="1" applyBorder="1"/>
    <xf numFmtId="164" fontId="2" fillId="0" borderId="4" xfId="1" applyFont="1" applyBorder="1"/>
    <xf numFmtId="165" fontId="0" fillId="0" borderId="4" xfId="0" applyNumberFormat="1" applyBorder="1"/>
    <xf numFmtId="10" fontId="0" fillId="0" borderId="4" xfId="2" applyNumberFormat="1" applyFont="1" applyBorder="1"/>
    <xf numFmtId="0" fontId="2" fillId="0" borderId="5" xfId="0" applyFont="1" applyBorder="1"/>
    <xf numFmtId="164" fontId="2" fillId="0" borderId="6" xfId="1" applyFont="1" applyBorder="1"/>
    <xf numFmtId="0" fontId="0" fillId="0" borderId="3" xfId="0" applyFont="1" applyBorder="1"/>
    <xf numFmtId="164" fontId="0" fillId="0" borderId="4" xfId="1" applyFont="1" applyBorder="1"/>
    <xf numFmtId="10" fontId="2" fillId="0" borderId="4" xfId="2" applyNumberFormat="1" applyFont="1" applyBorder="1"/>
    <xf numFmtId="9" fontId="0" fillId="0" borderId="4" xfId="0" applyNumberFormat="1" applyBorder="1"/>
    <xf numFmtId="164" fontId="0" fillId="0" borderId="6" xfId="1" applyFont="1" applyBorder="1"/>
    <xf numFmtId="9" fontId="0" fillId="0" borderId="4" xfId="1" applyNumberFormat="1" applyFont="1" applyBorder="1"/>
    <xf numFmtId="164" fontId="0" fillId="0" borderId="4" xfId="0" applyNumberFormat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workbookViewId="0">
      <selection activeCell="F18" sqref="F18"/>
    </sheetView>
  </sheetViews>
  <sheetFormatPr defaultColWidth="8.77734375" defaultRowHeight="14.4" x14ac:dyDescent="0.3"/>
  <cols>
    <col min="2" max="2" width="16.77734375" bestFit="1" customWidth="1"/>
    <col min="3" max="3" width="15.33203125" bestFit="1" customWidth="1"/>
    <col min="4" max="4" width="11.33203125" bestFit="1" customWidth="1"/>
  </cols>
  <sheetData>
    <row r="1" spans="1:4" ht="15" thickBot="1" x14ac:dyDescent="0.35">
      <c r="B1" s="1" t="s">
        <v>0</v>
      </c>
    </row>
    <row r="2" spans="1:4" x14ac:dyDescent="0.3">
      <c r="A2" s="1" t="s">
        <v>10</v>
      </c>
      <c r="B2" s="2" t="s">
        <v>8</v>
      </c>
      <c r="C2" s="3">
        <v>28995</v>
      </c>
      <c r="D2" t="s">
        <v>1</v>
      </c>
    </row>
    <row r="3" spans="1:4" x14ac:dyDescent="0.3">
      <c r="B3" s="4" t="s">
        <v>2</v>
      </c>
      <c r="C3" s="5">
        <v>8.9999999999999993E-3</v>
      </c>
      <c r="D3" t="s">
        <v>3</v>
      </c>
    </row>
    <row r="4" spans="1:4" x14ac:dyDescent="0.3">
      <c r="B4" s="4" t="s">
        <v>2</v>
      </c>
      <c r="C4" s="6">
        <f>C3/12</f>
        <v>7.4999999999999991E-4</v>
      </c>
      <c r="D4" t="s">
        <v>4</v>
      </c>
    </row>
    <row r="5" spans="1:4" x14ac:dyDescent="0.3">
      <c r="B5" s="4" t="s">
        <v>5</v>
      </c>
      <c r="C5" s="7">
        <v>60</v>
      </c>
      <c r="D5" t="s">
        <v>6</v>
      </c>
    </row>
    <row r="6" spans="1:4" s="1" customFormat="1" x14ac:dyDescent="0.3">
      <c r="B6" s="8" t="s">
        <v>7</v>
      </c>
      <c r="C6" s="9">
        <f>C2*C4*(1+C4)^C5/((1+C4)^C5-1)</f>
        <v>494.38583622924745</v>
      </c>
      <c r="D6" s="1" t="s">
        <v>9</v>
      </c>
    </row>
    <row r="7" spans="1:4" x14ac:dyDescent="0.3">
      <c r="A7" s="1" t="s">
        <v>13</v>
      </c>
      <c r="B7" s="4" t="s">
        <v>11</v>
      </c>
      <c r="C7" s="10">
        <v>0.06</v>
      </c>
      <c r="D7" t="s">
        <v>3</v>
      </c>
    </row>
    <row r="8" spans="1:4" x14ac:dyDescent="0.3">
      <c r="B8" s="4" t="s">
        <v>11</v>
      </c>
      <c r="C8" s="11">
        <f>C7/12</f>
        <v>5.0000000000000001E-3</v>
      </c>
      <c r="D8" t="s">
        <v>4</v>
      </c>
    </row>
    <row r="9" spans="1:4" s="1" customFormat="1" x14ac:dyDescent="0.3">
      <c r="B9" s="8" t="s">
        <v>12</v>
      </c>
      <c r="C9" s="9">
        <f>C6*((1+C8)^C5-1)/C8/(1+C8)^C5</f>
        <v>25572.384606374424</v>
      </c>
    </row>
    <row r="10" spans="1:4" ht="15.6" x14ac:dyDescent="0.35">
      <c r="A10" s="1" t="s">
        <v>16</v>
      </c>
      <c r="B10" s="4" t="s">
        <v>14</v>
      </c>
      <c r="C10" s="10">
        <v>0.03</v>
      </c>
      <c r="D10" t="s">
        <v>15</v>
      </c>
    </row>
    <row r="11" spans="1:4" ht="15.6" x14ac:dyDescent="0.35">
      <c r="B11" s="4" t="s">
        <v>14</v>
      </c>
      <c r="C11" s="6">
        <f>(1+C10)^(1/12)-1</f>
        <v>2.4662697723036864E-3</v>
      </c>
      <c r="D11" t="s">
        <v>4</v>
      </c>
    </row>
    <row r="12" spans="1:4" x14ac:dyDescent="0.3">
      <c r="B12" s="4" t="s">
        <v>5</v>
      </c>
      <c r="C12" s="7">
        <v>48</v>
      </c>
      <c r="D12" t="s">
        <v>6</v>
      </c>
    </row>
    <row r="13" spans="1:4" s="1" customFormat="1" x14ac:dyDescent="0.3">
      <c r="B13" s="8" t="s">
        <v>7</v>
      </c>
      <c r="C13" s="9">
        <f>C9*C11*(1+C11)^C12/((1+C11)^C12-1)</f>
        <v>565.57016903956537</v>
      </c>
      <c r="D13" s="1" t="s">
        <v>9</v>
      </c>
    </row>
    <row r="14" spans="1:4" x14ac:dyDescent="0.3">
      <c r="A14" s="1" t="s">
        <v>17</v>
      </c>
      <c r="B14" s="4" t="s">
        <v>5</v>
      </c>
      <c r="C14" s="7">
        <v>24</v>
      </c>
      <c r="D14" t="s">
        <v>18</v>
      </c>
    </row>
    <row r="15" spans="1:4" s="1" customFormat="1" ht="15" thickBot="1" x14ac:dyDescent="0.35">
      <c r="B15" s="12" t="s">
        <v>19</v>
      </c>
      <c r="C15" s="13">
        <f>C13*((1+C11)^C14-1)/C11/(1+C11)^C14</f>
        <v>13164.026798438859</v>
      </c>
    </row>
    <row r="17" spans="1:4" ht="15" thickBot="1" x14ac:dyDescent="0.35">
      <c r="B17" s="1" t="s">
        <v>20</v>
      </c>
    </row>
    <row r="18" spans="1:4" x14ac:dyDescent="0.3">
      <c r="A18" s="1" t="s">
        <v>10</v>
      </c>
      <c r="B18" s="2" t="s">
        <v>8</v>
      </c>
      <c r="C18" s="3">
        <v>40</v>
      </c>
    </row>
    <row r="19" spans="1:4" x14ac:dyDescent="0.3">
      <c r="B19" s="14" t="s">
        <v>21</v>
      </c>
      <c r="C19" s="15">
        <v>12000000</v>
      </c>
    </row>
    <row r="20" spans="1:4" x14ac:dyDescent="0.3">
      <c r="B20" s="14" t="s">
        <v>5</v>
      </c>
      <c r="C20" s="7">
        <v>99</v>
      </c>
      <c r="D20" t="s">
        <v>22</v>
      </c>
    </row>
    <row r="21" spans="1:4" s="1" customFormat="1" ht="15.6" x14ac:dyDescent="0.35">
      <c r="B21" s="8" t="s">
        <v>23</v>
      </c>
      <c r="C21" s="16">
        <f>(C19/C18)^(1/C20)-1</f>
        <v>0.1358590878718855</v>
      </c>
      <c r="D21" s="1" t="s">
        <v>15</v>
      </c>
    </row>
    <row r="22" spans="1:4" x14ac:dyDescent="0.3">
      <c r="A22" s="1" t="s">
        <v>13</v>
      </c>
      <c r="B22" s="14" t="s">
        <v>8</v>
      </c>
      <c r="C22" s="15">
        <v>40</v>
      </c>
    </row>
    <row r="23" spans="1:4" x14ac:dyDescent="0.3">
      <c r="B23" s="14" t="s">
        <v>5</v>
      </c>
      <c r="C23" s="7">
        <v>50</v>
      </c>
      <c r="D23" t="s">
        <v>22</v>
      </c>
    </row>
    <row r="24" spans="1:4" s="1" customFormat="1" x14ac:dyDescent="0.3">
      <c r="B24" s="8" t="s">
        <v>21</v>
      </c>
      <c r="C24" s="9">
        <f>C22*(1+C21)^C23</f>
        <v>23349.782915018786</v>
      </c>
    </row>
    <row r="25" spans="1:4" x14ac:dyDescent="0.3">
      <c r="A25" s="1" t="s">
        <v>16</v>
      </c>
      <c r="B25" s="14" t="s">
        <v>24</v>
      </c>
      <c r="C25" s="17">
        <v>0.02</v>
      </c>
      <c r="D25" t="s">
        <v>15</v>
      </c>
    </row>
    <row r="26" spans="1:4" s="1" customFormat="1" x14ac:dyDescent="0.3">
      <c r="B26" s="8" t="s">
        <v>25</v>
      </c>
      <c r="C26" s="9">
        <f>C24/(1+C25)^C23</f>
        <v>8675.0953945412493</v>
      </c>
    </row>
    <row r="27" spans="1:4" x14ac:dyDescent="0.3">
      <c r="A27" s="1" t="s">
        <v>17</v>
      </c>
      <c r="B27" s="14" t="s">
        <v>24</v>
      </c>
      <c r="C27" s="17">
        <v>0.05</v>
      </c>
      <c r="D27" t="s">
        <v>15</v>
      </c>
    </row>
    <row r="28" spans="1:4" ht="15" thickBot="1" x14ac:dyDescent="0.35">
      <c r="B28" s="12" t="s">
        <v>25</v>
      </c>
      <c r="C28" s="18">
        <f>C24/(1+C27)^C23</f>
        <v>2036.1880941856552</v>
      </c>
    </row>
    <row r="30" spans="1:4" ht="15" thickBot="1" x14ac:dyDescent="0.35">
      <c r="B30" s="1" t="s">
        <v>26</v>
      </c>
    </row>
    <row r="31" spans="1:4" x14ac:dyDescent="0.3">
      <c r="A31" s="1" t="s">
        <v>10</v>
      </c>
      <c r="B31" s="2" t="s">
        <v>7</v>
      </c>
      <c r="C31" s="3">
        <v>112000</v>
      </c>
      <c r="D31" t="s">
        <v>27</v>
      </c>
    </row>
    <row r="32" spans="1:4" x14ac:dyDescent="0.3">
      <c r="B32" s="14" t="s">
        <v>5</v>
      </c>
      <c r="C32" s="7">
        <v>32</v>
      </c>
      <c r="D32" t="s">
        <v>22</v>
      </c>
    </row>
    <row r="33" spans="1:4" x14ac:dyDescent="0.3">
      <c r="B33" s="14" t="s">
        <v>28</v>
      </c>
      <c r="C33" s="17">
        <v>0.05</v>
      </c>
      <c r="D33" t="s">
        <v>15</v>
      </c>
    </row>
    <row r="34" spans="1:4" x14ac:dyDescent="0.3">
      <c r="B34" s="14" t="s">
        <v>8</v>
      </c>
      <c r="C34" s="15">
        <f>C31*((1+C33)^C32-1)/C33/(1+C33)^C32</f>
        <v>1769899.7868579393</v>
      </c>
      <c r="D34" t="s">
        <v>29</v>
      </c>
    </row>
    <row r="35" spans="1:4" x14ac:dyDescent="0.3">
      <c r="B35" s="14" t="s">
        <v>34</v>
      </c>
      <c r="C35" s="19">
        <v>0.2</v>
      </c>
      <c r="D35" t="s">
        <v>35</v>
      </c>
    </row>
    <row r="36" spans="1:4" s="1" customFormat="1" ht="15.6" x14ac:dyDescent="0.35">
      <c r="B36" s="8" t="s">
        <v>31</v>
      </c>
      <c r="C36" s="9">
        <f>C34/(1-20%)</f>
        <v>2212374.7335724239</v>
      </c>
      <c r="D36" s="1" t="s">
        <v>30</v>
      </c>
    </row>
    <row r="37" spans="1:4" x14ac:dyDescent="0.3">
      <c r="A37" s="1" t="s">
        <v>13</v>
      </c>
      <c r="B37" s="14" t="s">
        <v>32</v>
      </c>
      <c r="C37" s="20">
        <f>C31</f>
        <v>112000</v>
      </c>
      <c r="D37" t="s">
        <v>33</v>
      </c>
    </row>
    <row r="38" spans="1:4" x14ac:dyDescent="0.3">
      <c r="B38" s="14" t="s">
        <v>24</v>
      </c>
      <c r="C38" s="17">
        <v>0.03</v>
      </c>
      <c r="D38" t="s">
        <v>15</v>
      </c>
    </row>
    <row r="39" spans="1:4" x14ac:dyDescent="0.3">
      <c r="B39" s="14" t="s">
        <v>8</v>
      </c>
      <c r="C39" s="15">
        <f>C37*(1-((1+C38)/(1+C33))^C32)/(C33-C38)</f>
        <v>2573632.6192349643</v>
      </c>
      <c r="D39" t="s">
        <v>29</v>
      </c>
    </row>
    <row r="40" spans="1:4" s="1" customFormat="1" ht="16.2" thickBot="1" x14ac:dyDescent="0.4">
      <c r="B40" s="12" t="s">
        <v>31</v>
      </c>
      <c r="C40" s="13">
        <f>C39/(1-20%)</f>
        <v>3217040.7740437053</v>
      </c>
      <c r="D40" s="1" t="s">
        <v>30</v>
      </c>
    </row>
  </sheetData>
  <pageMargins left="0.7" right="0.7" top="0.75" bottom="0.75" header="0.3" footer="0.3"/>
  <pageSetup orientation="portrait" horizontalDpi="2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2019-10-16T16:35:33Z</dcterms:modified>
</cp:coreProperties>
</file>