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lossers/Academics/OttawaCourse/MoneyAndBanking_Fall2019/"/>
    </mc:Choice>
  </mc:AlternateContent>
  <xr:revisionPtr revIDLastSave="0" documentId="13_ncr:1_{7286CA0F-D61F-4541-B6A4-7C13BC4EAD13}" xr6:coauthVersionLast="36" xr6:coauthVersionMax="36" xr10:uidLastSave="{00000000-0000-0000-0000-000000000000}"/>
  <bookViews>
    <workbookView xWindow="0" yWindow="460" windowWidth="33600" windowHeight="20000" xr2:uid="{FC2F0A75-73F9-CB40-B856-0F2348B4F199}"/>
  </bookViews>
  <sheets>
    <sheet name="Questions 1-4" sheetId="1" r:id="rId1"/>
    <sheet name="Question 5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11" i="1"/>
  <c r="B9" i="1"/>
  <c r="B25" i="1"/>
  <c r="G5" i="1"/>
  <c r="G3" i="1"/>
  <c r="G4" i="1"/>
  <c r="B18" i="1" l="1"/>
  <c r="B19" i="1"/>
  <c r="C4" i="2" l="1"/>
  <c r="C3" i="2"/>
  <c r="C25" i="1"/>
  <c r="C32" i="1" s="1"/>
  <c r="C24" i="1"/>
  <c r="C18" i="1"/>
  <c r="C19" i="1"/>
  <c r="C26" i="1" s="1"/>
  <c r="C33" i="1" s="1"/>
  <c r="C17" i="1"/>
  <c r="C31" i="1"/>
  <c r="B26" i="1"/>
  <c r="B33" i="1" s="1"/>
  <c r="B24" i="1"/>
  <c r="B17" i="1"/>
  <c r="L4" i="1"/>
  <c r="L5" i="1"/>
  <c r="L3" i="1"/>
  <c r="K4" i="1"/>
  <c r="B31" i="1" l="1"/>
  <c r="B32" i="1"/>
</calcChain>
</file>

<file path=xl/sharedStrings.xml><?xml version="1.0" encoding="utf-8"?>
<sst xmlns="http://schemas.openxmlformats.org/spreadsheetml/2006/main" count="40" uniqueCount="22">
  <si>
    <t>Bond</t>
  </si>
  <si>
    <t>Coupon</t>
  </si>
  <si>
    <t>Maturity</t>
  </si>
  <si>
    <t>Asked</t>
  </si>
  <si>
    <t>Ask</t>
  </si>
  <si>
    <t>Yield</t>
  </si>
  <si>
    <t>Months to maturity</t>
  </si>
  <si>
    <t>2021 Nov 01</t>
  </si>
  <si>
    <t>2024 Sept 01</t>
  </si>
  <si>
    <t>2051 Dec 01</t>
  </si>
  <si>
    <t>ic</t>
  </si>
  <si>
    <t>1yr</t>
  </si>
  <si>
    <t>2y</t>
  </si>
  <si>
    <t>3yr</t>
  </si>
  <si>
    <t>1st Scenario (50 basis point increase)</t>
  </si>
  <si>
    <t>2nd Scenario (100 basis point increase)</t>
  </si>
  <si>
    <t>Prices in P(T+1)</t>
  </si>
  <si>
    <t>Returns</t>
  </si>
  <si>
    <t>Bond Yield</t>
  </si>
  <si>
    <t>Expected 1-yr rate</t>
  </si>
  <si>
    <t>Current Yield</t>
  </si>
  <si>
    <t>Percentage change in Prices (P(t)/P(t+1) –1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</si>
</sst>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70" formatCode="0.00000"/>
  </numFmts>
  <fonts count="6" x14ac:knownFonts="1">
    <font>
      <sz val="12"/>
      <color theme="1"/>
      <name val="Calibri"/>
      <family val="2"/>
      <scheme val="minor"/>
    </font>
    <font>
      <sz val="10"/>
      <color theme="1"/>
      <name val="Times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"/>
      <family val="1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2" fontId="0" fillId="0" borderId="0" xfId="0" applyNumberFormat="1"/>
    <xf numFmtId="10" fontId="0" fillId="0" borderId="0" xfId="1" applyNumberFormat="1" applyFont="1"/>
    <xf numFmtId="170" fontId="0" fillId="0" borderId="0" xfId="0" applyNumberFormat="1"/>
    <xf numFmtId="0" fontId="4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10" fontId="1" fillId="0" borderId="0" xfId="1" applyNumberFormat="1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21342-95D9-2D4C-A4F7-9DDAE95A5F67}">
  <dimension ref="A1:M33"/>
  <sheetViews>
    <sheetView tabSelected="1" topLeftCell="A22" zoomScale="170" zoomScaleNormal="170" workbookViewId="0">
      <selection activeCell="G36" sqref="G36"/>
    </sheetView>
  </sheetViews>
  <sheetFormatPr baseColWidth="10" defaultRowHeight="16" x14ac:dyDescent="0.2"/>
  <cols>
    <col min="2" max="2" width="18.5" bestFit="1" customWidth="1"/>
    <col min="3" max="3" width="18.5" customWidth="1"/>
  </cols>
  <sheetData>
    <row r="1" spans="1:13" ht="17" thickTop="1" x14ac:dyDescent="0.2">
      <c r="A1" s="1"/>
      <c r="B1" s="3"/>
      <c r="C1" s="17" t="s">
        <v>2</v>
      </c>
      <c r="D1" s="3"/>
      <c r="E1" s="3" t="s">
        <v>4</v>
      </c>
      <c r="F1" s="19" t="s">
        <v>6</v>
      </c>
      <c r="H1" s="1"/>
      <c r="I1" s="3"/>
      <c r="J1" s="17" t="s">
        <v>2</v>
      </c>
      <c r="K1" s="3"/>
      <c r="L1" s="3" t="s">
        <v>4</v>
      </c>
      <c r="M1" s="19" t="s">
        <v>6</v>
      </c>
    </row>
    <row r="2" spans="1:13" ht="17" thickBot="1" x14ac:dyDescent="0.25">
      <c r="A2" s="2" t="s">
        <v>0</v>
      </c>
      <c r="B2" s="4" t="s">
        <v>1</v>
      </c>
      <c r="C2" s="18"/>
      <c r="D2" s="4" t="s">
        <v>3</v>
      </c>
      <c r="E2" s="4" t="s">
        <v>5</v>
      </c>
      <c r="F2" s="20"/>
      <c r="G2" s="12" t="s">
        <v>10</v>
      </c>
      <c r="H2" s="2" t="s">
        <v>0</v>
      </c>
      <c r="I2" s="4" t="s">
        <v>1</v>
      </c>
      <c r="J2" s="18"/>
      <c r="K2" s="4" t="s">
        <v>3</v>
      </c>
      <c r="L2" s="4" t="s">
        <v>5</v>
      </c>
      <c r="M2" s="20"/>
    </row>
    <row r="3" spans="1:13" x14ac:dyDescent="0.2">
      <c r="A3" s="5">
        <v>1</v>
      </c>
      <c r="B3" s="6">
        <v>1.25</v>
      </c>
      <c r="C3" s="6" t="s">
        <v>7</v>
      </c>
      <c r="D3" s="6">
        <v>99.872</v>
      </c>
      <c r="E3" s="6">
        <v>1.31</v>
      </c>
      <c r="F3" s="7">
        <v>26</v>
      </c>
      <c r="G3" s="23">
        <f>I3/K3</f>
        <v>1.2516020506247998E-2</v>
      </c>
      <c r="H3" s="5">
        <v>1</v>
      </c>
      <c r="I3" s="6">
        <v>1.25</v>
      </c>
      <c r="J3" s="6" t="s">
        <v>7</v>
      </c>
      <c r="K3" s="6">
        <v>99.872</v>
      </c>
      <c r="L3" s="6">
        <f>E3/100</f>
        <v>1.3100000000000001E-2</v>
      </c>
      <c r="M3" s="7">
        <v>26</v>
      </c>
    </row>
    <row r="4" spans="1:13" x14ac:dyDescent="0.2">
      <c r="A4" s="5">
        <v>2</v>
      </c>
      <c r="B4" s="6">
        <v>1.5</v>
      </c>
      <c r="C4" s="6" t="s">
        <v>8</v>
      </c>
      <c r="D4" s="11"/>
      <c r="E4" s="6">
        <v>1.248</v>
      </c>
      <c r="F4" s="7">
        <v>60</v>
      </c>
      <c r="G4" s="23">
        <f>I4/K4</f>
        <v>1.4819077155696001E-2</v>
      </c>
      <c r="H4" s="5">
        <v>2</v>
      </c>
      <c r="I4" s="6">
        <v>1.5</v>
      </c>
      <c r="J4" s="6" t="s">
        <v>8</v>
      </c>
      <c r="K4" s="11">
        <f>ABS(PV(0.01248/12,M4,I4/12,100))</f>
        <v>101.22087794268928</v>
      </c>
      <c r="L4" s="6">
        <f t="shared" ref="L4:L5" si="0">E4/100</f>
        <v>1.248E-2</v>
      </c>
      <c r="M4" s="7">
        <v>60</v>
      </c>
    </row>
    <row r="5" spans="1:13" ht="17" thickBot="1" x14ac:dyDescent="0.25">
      <c r="A5" s="8">
        <v>3</v>
      </c>
      <c r="B5" s="9">
        <v>2</v>
      </c>
      <c r="C5" s="9" t="s">
        <v>9</v>
      </c>
      <c r="D5" s="9">
        <v>116.76600000000001</v>
      </c>
      <c r="E5" s="9">
        <v>1.357</v>
      </c>
      <c r="F5" s="10">
        <v>387</v>
      </c>
      <c r="G5" s="23">
        <f>I5/K5</f>
        <v>1.7128273641299693E-2</v>
      </c>
      <c r="H5" s="8">
        <v>3</v>
      </c>
      <c r="I5" s="9">
        <v>2</v>
      </c>
      <c r="J5" s="9" t="s">
        <v>9</v>
      </c>
      <c r="K5" s="9">
        <v>116.76600000000001</v>
      </c>
      <c r="L5" s="6">
        <f t="shared" si="0"/>
        <v>1.357E-2</v>
      </c>
      <c r="M5" s="10">
        <v>387</v>
      </c>
    </row>
    <row r="6" spans="1:13" ht="17" thickTop="1" x14ac:dyDescent="0.2">
      <c r="A6" s="14"/>
      <c r="B6" s="15"/>
      <c r="C6" s="15"/>
      <c r="D6" s="15"/>
      <c r="E6" s="15"/>
      <c r="F6" s="14"/>
      <c r="G6" s="23"/>
      <c r="H6" s="14"/>
      <c r="I6" s="15"/>
      <c r="J6" s="15"/>
      <c r="K6" s="15"/>
      <c r="L6" s="15"/>
      <c r="M6" s="14"/>
    </row>
    <row r="7" spans="1:13" x14ac:dyDescent="0.2">
      <c r="A7" s="14"/>
      <c r="C7" s="15"/>
      <c r="D7" s="15"/>
      <c r="E7" s="15"/>
      <c r="F7" s="14"/>
      <c r="H7" s="14"/>
      <c r="I7" s="15"/>
      <c r="J7" s="15"/>
      <c r="K7" s="15"/>
      <c r="L7" s="15"/>
      <c r="M7" s="14"/>
    </row>
    <row r="8" spans="1:13" x14ac:dyDescent="0.2">
      <c r="A8" s="14" t="s">
        <v>0</v>
      </c>
      <c r="B8" s="24" t="s">
        <v>20</v>
      </c>
      <c r="C8" s="15"/>
      <c r="D8" s="15"/>
      <c r="E8" s="15"/>
      <c r="F8" s="14"/>
      <c r="H8" s="14"/>
      <c r="I8" s="15"/>
      <c r="J8" s="15"/>
      <c r="K8" s="15"/>
      <c r="L8" s="15"/>
      <c r="M8" s="14"/>
    </row>
    <row r="9" spans="1:13" x14ac:dyDescent="0.2">
      <c r="A9" s="14">
        <v>1</v>
      </c>
      <c r="B9" s="27">
        <f>I3/K3</f>
        <v>1.2516020506247998E-2</v>
      </c>
      <c r="C9" s="15"/>
      <c r="D9" s="15"/>
      <c r="E9" s="15"/>
      <c r="F9" s="14"/>
      <c r="H9" s="14"/>
      <c r="I9" s="15"/>
      <c r="J9" s="15"/>
      <c r="K9" s="15"/>
      <c r="L9" s="15"/>
      <c r="M9" s="14"/>
    </row>
    <row r="10" spans="1:13" x14ac:dyDescent="0.2">
      <c r="A10" s="14">
        <v>2</v>
      </c>
      <c r="B10" s="27">
        <f t="shared" ref="B10:B11" si="1">I4/K4</f>
        <v>1.4819077155696001E-2</v>
      </c>
      <c r="C10" s="15"/>
      <c r="D10" s="15"/>
      <c r="E10" s="15"/>
      <c r="F10" s="14"/>
      <c r="H10" s="14"/>
      <c r="I10" s="15"/>
      <c r="J10" s="15"/>
      <c r="K10" s="15"/>
      <c r="L10" s="15"/>
      <c r="M10" s="14"/>
    </row>
    <row r="11" spans="1:13" x14ac:dyDescent="0.2">
      <c r="A11" s="16">
        <v>3</v>
      </c>
      <c r="B11" s="27">
        <f t="shared" si="1"/>
        <v>1.7128273641299693E-2</v>
      </c>
    </row>
    <row r="12" spans="1:13" x14ac:dyDescent="0.2">
      <c r="A12" s="16"/>
    </row>
    <row r="13" spans="1:13" x14ac:dyDescent="0.2">
      <c r="B13" s="25" t="s">
        <v>16</v>
      </c>
      <c r="C13" s="25"/>
    </row>
    <row r="14" spans="1:13" ht="34" x14ac:dyDescent="0.2">
      <c r="B14" s="13" t="s">
        <v>14</v>
      </c>
      <c r="C14" s="13" t="s">
        <v>15</v>
      </c>
    </row>
    <row r="15" spans="1:13" x14ac:dyDescent="0.2">
      <c r="B15" s="13"/>
      <c r="C15" s="13"/>
    </row>
    <row r="16" spans="1:13" x14ac:dyDescent="0.2">
      <c r="A16" t="s">
        <v>0</v>
      </c>
      <c r="B16" s="13"/>
      <c r="C16" s="13"/>
    </row>
    <row r="17" spans="1:3" x14ac:dyDescent="0.2">
      <c r="A17">
        <v>1</v>
      </c>
      <c r="B17" s="21">
        <f>ABS(PV((L3+0.005)/12,M3-12,I3/12,100))</f>
        <v>99.35399842392448</v>
      </c>
      <c r="C17" s="21">
        <f>ABS(PV((L3+0.01)/12,M3-12,I3/12,100))</f>
        <v>98.781005892750414</v>
      </c>
    </row>
    <row r="18" spans="1:3" x14ac:dyDescent="0.2">
      <c r="A18">
        <v>2</v>
      </c>
      <c r="B18" s="21">
        <f>ABS(PV((L4+0.005)/12,M4-12,I4/12,100))</f>
        <v>99.042559049055058</v>
      </c>
      <c r="C18" s="21">
        <f>ABS(PV((L4+0.01)/12,M4-12,I4/12,100))</f>
        <v>97.14113574773576</v>
      </c>
    </row>
    <row r="19" spans="1:3" x14ac:dyDescent="0.2">
      <c r="A19">
        <v>3</v>
      </c>
      <c r="B19" s="21">
        <f>ABS(PV((L5+0.005)/12,M5-12,I5/12,100))</f>
        <v>103.38845662925418</v>
      </c>
      <c r="C19" s="21">
        <f>ABS(PV((L5+0.01)/12,M5-12,I5/12,100))</f>
        <v>92.11029704880599</v>
      </c>
    </row>
    <row r="21" spans="1:3" x14ac:dyDescent="0.2">
      <c r="B21" s="26" t="s">
        <v>21</v>
      </c>
      <c r="C21" s="26"/>
    </row>
    <row r="22" spans="1:3" ht="34" x14ac:dyDescent="0.2">
      <c r="B22" s="28" t="s">
        <v>14</v>
      </c>
      <c r="C22" s="28" t="s">
        <v>15</v>
      </c>
    </row>
    <row r="23" spans="1:3" x14ac:dyDescent="0.2">
      <c r="A23" t="s">
        <v>0</v>
      </c>
      <c r="B23" s="13"/>
      <c r="C23" s="13"/>
    </row>
    <row r="24" spans="1:3" x14ac:dyDescent="0.2">
      <c r="A24">
        <v>1</v>
      </c>
      <c r="B24" s="22">
        <f>B17/D3-1</f>
        <v>-5.1866546787440182E-3</v>
      </c>
      <c r="C24" s="22">
        <f>C17/K3-1</f>
        <v>-1.0923923694825199E-2</v>
      </c>
    </row>
    <row r="25" spans="1:3" x14ac:dyDescent="0.2">
      <c r="A25">
        <v>2</v>
      </c>
      <c r="B25" s="22">
        <f>B18/K4-1</f>
        <v>-2.1520450502984012E-2</v>
      </c>
      <c r="C25" s="22">
        <f>C18/K4-1</f>
        <v>-4.030534290824328E-2</v>
      </c>
    </row>
    <row r="26" spans="1:3" x14ac:dyDescent="0.2">
      <c r="A26">
        <v>3</v>
      </c>
      <c r="B26" s="22">
        <f>B19/D5-1</f>
        <v>-0.11456711175124457</v>
      </c>
      <c r="C26" s="22">
        <f>C19/K5-1</f>
        <v>-0.21115481348332577</v>
      </c>
    </row>
    <row r="28" spans="1:3" x14ac:dyDescent="0.2">
      <c r="B28" s="25" t="s">
        <v>17</v>
      </c>
      <c r="C28" s="25"/>
    </row>
    <row r="29" spans="1:3" ht="34" x14ac:dyDescent="0.2">
      <c r="B29" s="28" t="s">
        <v>14</v>
      </c>
      <c r="C29" s="29" t="s">
        <v>15</v>
      </c>
    </row>
    <row r="30" spans="1:3" x14ac:dyDescent="0.2">
      <c r="A30" t="s">
        <v>0</v>
      </c>
      <c r="B30" s="13"/>
      <c r="C30" s="13"/>
    </row>
    <row r="31" spans="1:3" x14ac:dyDescent="0.2">
      <c r="A31">
        <v>1</v>
      </c>
      <c r="B31" s="22">
        <f>B24+G3</f>
        <v>7.3293658275039794E-3</v>
      </c>
      <c r="C31" s="22">
        <f>C24+G3</f>
        <v>1.5920968114227982E-3</v>
      </c>
    </row>
    <row r="32" spans="1:3" x14ac:dyDescent="0.2">
      <c r="A32">
        <v>2</v>
      </c>
      <c r="B32" s="22">
        <f>B25+G4</f>
        <v>-6.7013733472880109E-3</v>
      </c>
      <c r="C32" s="22">
        <f>C25+G4</f>
        <v>-2.5486265752547279E-2</v>
      </c>
    </row>
    <row r="33" spans="1:3" x14ac:dyDescent="0.2">
      <c r="A33">
        <v>3</v>
      </c>
      <c r="B33" s="22">
        <f>B26+G5</f>
        <v>-9.7438838109944872E-2</v>
      </c>
      <c r="C33" s="22">
        <f>C26+G5</f>
        <v>-0.19402653984202606</v>
      </c>
    </row>
  </sheetData>
  <mergeCells count="7">
    <mergeCell ref="M1:M2"/>
    <mergeCell ref="B13:C13"/>
    <mergeCell ref="B21:C21"/>
    <mergeCell ref="B28:C28"/>
    <mergeCell ref="C1:C2"/>
    <mergeCell ref="F1:F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50E6-49A7-7048-9634-120457C0A51B}">
  <dimension ref="A1:C4"/>
  <sheetViews>
    <sheetView zoomScale="160" zoomScaleNormal="160" workbookViewId="0">
      <selection activeCell="F6" sqref="F6"/>
    </sheetView>
  </sheetViews>
  <sheetFormatPr baseColWidth="10" defaultRowHeight="16" x14ac:dyDescent="0.2"/>
  <sheetData>
    <row r="1" spans="1:3" x14ac:dyDescent="0.2">
      <c r="B1" t="s">
        <v>18</v>
      </c>
    </row>
    <row r="2" spans="1:3" x14ac:dyDescent="0.2">
      <c r="A2" t="s">
        <v>11</v>
      </c>
      <c r="B2">
        <v>1.7000000000000001E-2</v>
      </c>
      <c r="C2" t="s">
        <v>19</v>
      </c>
    </row>
    <row r="3" spans="1:3" x14ac:dyDescent="0.2">
      <c r="A3" t="s">
        <v>12</v>
      </c>
      <c r="B3">
        <v>1.5800000000000002E-2</v>
      </c>
      <c r="C3">
        <f>2*B3-B2</f>
        <v>1.4600000000000002E-2</v>
      </c>
    </row>
    <row r="4" spans="1:3" x14ac:dyDescent="0.2">
      <c r="A4" t="s">
        <v>13</v>
      </c>
      <c r="B4">
        <v>1.52E-2</v>
      </c>
      <c r="C4">
        <f>3*B4-(B2+C3)</f>
        <v>1.3999999999999999E-2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Questions 1-4</vt:lpstr>
      <vt:lpstr>Question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2019-10-03T19:06:51Z</dcterms:created>
  <dcterms:modified xsi:type="dcterms:W3CDTF">2019-10-17T16:08:01Z</dcterms:modified>
</cp:coreProperties>
</file>