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20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jasmitbajwa/Desktop/bio 1070 assignments/"/>
    </mc:Choice>
  </mc:AlternateContent>
  <bookViews>
    <workbookView xWindow="0" yWindow="460" windowWidth="25600" windowHeight="14180" tabRatio="500" activeTab="2"/>
  </bookViews>
  <sheets>
    <sheet name="How to calculate SD" sheetId="2" r:id="rId1"/>
    <sheet name="Data From Your Seminar" sheetId="3" r:id="rId2"/>
    <sheet name="Your Seminar Data + More" sheetId="5" r:id="rId3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48" i="5" l="1"/>
  <c r="R53" i="3"/>
  <c r="R52" i="3"/>
  <c r="R51" i="3"/>
  <c r="R50" i="3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N47" i="5"/>
  <c r="O47" i="5"/>
  <c r="P47" i="5"/>
  <c r="O48" i="5"/>
  <c r="P48" i="5"/>
  <c r="N49" i="5"/>
  <c r="O49" i="5"/>
  <c r="P49" i="5"/>
  <c r="N50" i="5"/>
  <c r="O50" i="5"/>
  <c r="P50" i="5"/>
  <c r="N51" i="5"/>
  <c r="O51" i="5"/>
  <c r="P51" i="5"/>
  <c r="N52" i="5"/>
  <c r="O52" i="5"/>
  <c r="P52" i="5"/>
  <c r="N53" i="5"/>
  <c r="O53" i="5"/>
  <c r="P53" i="5"/>
  <c r="N54" i="5"/>
  <c r="O54" i="5"/>
  <c r="P54" i="5"/>
  <c r="N55" i="5"/>
  <c r="O55" i="5"/>
  <c r="P55" i="5"/>
  <c r="N56" i="5"/>
  <c r="O56" i="5"/>
  <c r="P56" i="5"/>
  <c r="N57" i="5"/>
  <c r="O57" i="5"/>
  <c r="P57" i="5"/>
  <c r="N58" i="5"/>
  <c r="O58" i="5"/>
  <c r="P58" i="5"/>
  <c r="N59" i="5"/>
  <c r="O59" i="5"/>
  <c r="P59" i="5"/>
  <c r="N60" i="5"/>
  <c r="O60" i="5"/>
  <c r="P60" i="5"/>
  <c r="N61" i="5"/>
  <c r="O61" i="5"/>
  <c r="P61" i="5"/>
  <c r="N62" i="5"/>
  <c r="O62" i="5"/>
  <c r="P62" i="5"/>
  <c r="N63" i="5"/>
  <c r="O63" i="5"/>
  <c r="P63" i="5"/>
  <c r="N64" i="5"/>
  <c r="O64" i="5"/>
  <c r="P64" i="5"/>
  <c r="N65" i="5"/>
  <c r="O65" i="5"/>
  <c r="P65" i="5"/>
  <c r="N66" i="5"/>
  <c r="O66" i="5"/>
  <c r="P66" i="5"/>
  <c r="P68" i="5"/>
  <c r="P69" i="5"/>
  <c r="M69" i="5"/>
  <c r="M67" i="5"/>
  <c r="N15" i="5"/>
  <c r="N14" i="5"/>
  <c r="N13" i="5"/>
  <c r="N12" i="5"/>
  <c r="N11" i="5"/>
  <c r="N10" i="5"/>
  <c r="N33" i="3"/>
  <c r="N30" i="3"/>
  <c r="N29" i="3"/>
  <c r="S50" i="3"/>
  <c r="T50" i="3"/>
  <c r="U50" i="3"/>
  <c r="S51" i="3"/>
  <c r="T51" i="3"/>
  <c r="U51" i="3"/>
  <c r="S52" i="3"/>
  <c r="T52" i="3"/>
  <c r="U52" i="3"/>
  <c r="S53" i="3"/>
  <c r="T53" i="3"/>
  <c r="U53" i="3"/>
  <c r="U56" i="3"/>
  <c r="U58" i="3"/>
  <c r="U61" i="3"/>
  <c r="P71" i="5"/>
  <c r="P70" i="5"/>
  <c r="U60" i="3"/>
  <c r="R56" i="3"/>
  <c r="N28" i="3"/>
  <c r="O12" i="3"/>
  <c r="O11" i="3"/>
  <c r="O10" i="3"/>
  <c r="O9" i="3"/>
  <c r="O8" i="3"/>
  <c r="O7" i="3"/>
  <c r="N12" i="3"/>
  <c r="N11" i="3"/>
  <c r="N10" i="3"/>
  <c r="N9" i="3"/>
  <c r="N8" i="3"/>
  <c r="N7" i="3"/>
  <c r="G27" i="2"/>
  <c r="G26" i="2"/>
  <c r="G25" i="2"/>
  <c r="G28" i="2"/>
  <c r="G29" i="2"/>
  <c r="G30" i="2"/>
  <c r="G31" i="2"/>
  <c r="G32" i="2"/>
  <c r="G33" i="2"/>
  <c r="G34" i="2"/>
  <c r="G35" i="2"/>
  <c r="G36" i="2"/>
  <c r="G37" i="2"/>
  <c r="G38" i="2"/>
  <c r="G39" i="2"/>
</calcChain>
</file>

<file path=xl/sharedStrings.xml><?xml version="1.0" encoding="utf-8"?>
<sst xmlns="http://schemas.openxmlformats.org/spreadsheetml/2006/main" count="885" uniqueCount="147">
  <si>
    <t>Species Name</t>
  </si>
  <si>
    <t>Common Name</t>
  </si>
  <si>
    <t>where:</t>
  </si>
  <si>
    <t xml:space="preserve"> </t>
  </si>
  <si>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</si>
  <si>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</si>
  <si>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</si>
  <si>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</si>
  <si>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</si>
  <si>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</si>
  <si>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</si>
  <si>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</si>
  <si>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Interior Plots</t>
  </si>
  <si>
    <t>Common Buckthorn</t>
  </si>
  <si>
    <t>Honeysuckle</t>
  </si>
  <si>
    <t>White Ash</t>
  </si>
  <si>
    <t>Seminar Time</t>
  </si>
  <si>
    <t>Seminar Day</t>
  </si>
  <si>
    <t>Standard Deviation</t>
  </si>
  <si>
    <t>Standard Deviation (SD) is calculated as:</t>
  </si>
  <si>
    <r>
      <rPr>
        <i/>
        <sz val="14"/>
        <color theme="1"/>
        <rFont val="Calibri"/>
        <scheme val="minor"/>
      </rPr>
      <t>n</t>
    </r>
    <r>
      <rPr>
        <sz val="14"/>
        <color theme="1"/>
        <rFont val="Calibri"/>
        <family val="2"/>
        <scheme val="minor"/>
      </rPr>
      <t xml:space="preserve"> = number of measurements or datapoints</t>
    </r>
  </si>
  <si>
    <r>
      <t xml:space="preserve">  </t>
    </r>
    <r>
      <rPr>
        <i/>
        <vertAlign val="subscript"/>
        <sz val="14"/>
        <color theme="1"/>
        <rFont val="Calibri"/>
        <scheme val="minor"/>
      </rPr>
      <t xml:space="preserve">  </t>
    </r>
    <r>
      <rPr>
        <sz val="14"/>
        <color theme="1"/>
        <rFont val="Calibri"/>
        <family val="2"/>
        <scheme val="minor"/>
      </rPr>
      <t xml:space="preserve">= one of the measurements or datapoints </t>
    </r>
  </si>
  <si>
    <r>
      <rPr>
        <i/>
        <sz val="14"/>
        <color theme="1"/>
        <rFont val="Calibri"/>
        <scheme val="minor"/>
      </rPr>
      <t xml:space="preserve"> </t>
    </r>
    <r>
      <rPr>
        <i/>
        <vertAlign val="subscript"/>
        <sz val="14"/>
        <color theme="1"/>
        <rFont val="Calibri"/>
        <scheme val="minor"/>
      </rPr>
      <t xml:space="preserve">    </t>
    </r>
    <r>
      <rPr>
        <sz val="14"/>
        <color theme="1"/>
        <rFont val="Calibri"/>
        <family val="2"/>
        <scheme val="minor"/>
      </rPr>
      <t>= the mean of the measurements or datapoints</t>
    </r>
  </si>
  <si>
    <t>Sometimes you might see the formula for SD written as :</t>
  </si>
  <si>
    <t>when using a calculator (or a pencil!)</t>
  </si>
  <si>
    <t>Remember that Standard deviation is a measure of how spread out the datapoints are.</t>
  </si>
  <si>
    <t>To calculate Standard Deviation, follow the steps outlined above:</t>
  </si>
  <si>
    <t>1. Arrange your data in a column. The order doesn't really matter (unless you also want to build a frequency histogram, in which case sorting from smallest to largest is best).</t>
  </si>
  <si>
    <t>2. Determine the mean (average) of the measurements, and the total number of measurements.</t>
  </si>
  <si>
    <t>Mean:</t>
  </si>
  <si>
    <t>Mean (    )</t>
  </si>
  <si>
    <t>Difference between each measurement and the mean</t>
  </si>
  <si>
    <t>Squared value of this difference</t>
  </si>
  <si>
    <t>3. Put the mean in a new cell beside each mesurement</t>
  </si>
  <si>
    <t>4. Determine the difference between each measurement and the mean</t>
  </si>
  <si>
    <t>5. Square each of these differences</t>
  </si>
  <si>
    <t>Total number of</t>
  </si>
  <si>
    <r>
      <t xml:space="preserve">measurements ( </t>
    </r>
    <r>
      <rPr>
        <i/>
        <sz val="14"/>
        <color theme="1"/>
        <rFont val="Calibri"/>
        <scheme val="minor"/>
      </rPr>
      <t>n</t>
    </r>
    <r>
      <rPr>
        <sz val="14"/>
        <color theme="1"/>
        <rFont val="Calibri"/>
        <family val="2"/>
        <scheme val="minor"/>
      </rPr>
      <t xml:space="preserve"> ):</t>
    </r>
  </si>
  <si>
    <r>
      <t xml:space="preserve">7. Divide that by </t>
    </r>
    <r>
      <rPr>
        <i/>
        <sz val="14"/>
        <color theme="1"/>
        <rFont val="Calibri"/>
        <scheme val="minor"/>
      </rPr>
      <t>n</t>
    </r>
    <r>
      <rPr>
        <sz val="14"/>
        <color theme="1"/>
        <rFont val="Calibri"/>
        <family val="2"/>
        <scheme val="minor"/>
      </rPr>
      <t>-1, and then take the square root</t>
    </r>
  </si>
  <si>
    <t>: Sum of all the squared differences</t>
  </si>
  <si>
    <r>
      <t>divide by</t>
    </r>
    <r>
      <rPr>
        <i/>
        <sz val="14"/>
        <color theme="1"/>
        <rFont val="Calibri"/>
        <scheme val="minor"/>
      </rPr>
      <t xml:space="preserve"> n</t>
    </r>
    <r>
      <rPr>
        <sz val="14"/>
        <color theme="1"/>
        <rFont val="Calibri"/>
        <family val="2"/>
        <scheme val="minor"/>
      </rPr>
      <t>-1  =</t>
    </r>
  </si>
  <si>
    <t>square root     =</t>
  </si>
  <si>
    <t>6. Add up all the squared differences</t>
  </si>
  <si>
    <r>
      <t xml:space="preserve">Measurements (  </t>
    </r>
    <r>
      <rPr>
        <i/>
        <sz val="16"/>
        <color theme="1"/>
        <rFont val="Calibri"/>
        <scheme val="minor"/>
      </rPr>
      <t xml:space="preserve"> </t>
    </r>
    <r>
      <rPr>
        <sz val="14"/>
        <color theme="1"/>
        <rFont val="Calibri"/>
        <family val="2"/>
        <scheme val="minor"/>
      </rPr>
      <t>)</t>
    </r>
  </si>
  <si>
    <t>The Standard Deviation of these data is 17.6</t>
  </si>
  <si>
    <t>You can see in the top term that we are figuring out the difference between each measurement and the mean of all the measurements:</t>
  </si>
  <si>
    <t>SD can be thought of as the 'average' amount by which each measurement differs from the mean.</t>
  </si>
  <si>
    <t>This way is less time consuming to calculate</t>
  </si>
  <si>
    <t>Edge Plots</t>
  </si>
  <si>
    <t>∑ = sum all the values</t>
  </si>
  <si>
    <t>Mean Abundance Values</t>
  </si>
  <si>
    <t># individuals</t>
  </si>
  <si>
    <t>Abundance Value</t>
  </si>
  <si>
    <t xml:space="preserve"> (frequency)</t>
  </si>
  <si>
    <t># individuals = abundance</t>
  </si>
  <si>
    <t>Frequency Table for</t>
  </si>
  <si>
    <t>(species name)</t>
  </si>
  <si>
    <t>(edge or interior)</t>
  </si>
  <si>
    <r>
      <t xml:space="preserve">Then we square all these differences, add them up, and divide by </t>
    </r>
    <r>
      <rPr>
        <i/>
        <sz val="14"/>
        <color theme="1"/>
        <rFont val="Calibri"/>
        <scheme val="minor"/>
      </rPr>
      <t>n</t>
    </r>
    <r>
      <rPr>
        <sz val="14"/>
        <color theme="1"/>
        <rFont val="Calibri"/>
        <family val="2"/>
        <scheme val="minor"/>
      </rPr>
      <t>-1. Taking the square root of this gives you the Standard Deviation.</t>
    </r>
  </si>
  <si>
    <t>Acer saccharum</t>
  </si>
  <si>
    <t>Fraxinus americana</t>
  </si>
  <si>
    <t>Rhamnus cathartica</t>
  </si>
  <si>
    <t>Lonicera sp.</t>
  </si>
  <si>
    <t>sugar maple</t>
  </si>
  <si>
    <t>white ash</t>
  </si>
  <si>
    <t>common buckthorn</t>
  </si>
  <si>
    <t>honeysuckle</t>
  </si>
  <si>
    <t>Additional Dairy Bush data from</t>
  </si>
  <si>
    <t>Edge plots</t>
  </si>
  <si>
    <t>Interior plots</t>
  </si>
  <si>
    <t>Plot #: 1</t>
  </si>
  <si>
    <t>Plot #: 2</t>
  </si>
  <si>
    <t>Plot #: 3</t>
  </si>
  <si>
    <t>Plot #: 4</t>
  </si>
  <si>
    <t>Plot #: 5</t>
  </si>
  <si>
    <t>Plot #: 6</t>
  </si>
  <si>
    <t>Plot #: 7</t>
  </si>
  <si>
    <t>Plot #: 8</t>
  </si>
  <si>
    <t>Plot #: 9</t>
  </si>
  <si>
    <t>Plot #: 10</t>
  </si>
  <si>
    <t>Plot #: 11</t>
  </si>
  <si>
    <t>Plot #: 12</t>
  </si>
  <si>
    <t>Plot #: 13</t>
  </si>
  <si>
    <t>Plot #: 14</t>
  </si>
  <si>
    <t>Plot #: 15</t>
  </si>
  <si>
    <t>Plot #: 16</t>
  </si>
  <si>
    <t>Plot #: 17</t>
  </si>
  <si>
    <t>Plot #: 18</t>
  </si>
  <si>
    <t>Plot #: 19</t>
  </si>
  <si>
    <t>Plot #: 20</t>
  </si>
  <si>
    <t>Plot #: 21</t>
  </si>
  <si>
    <t>Plot #: 22</t>
  </si>
  <si>
    <t>Plot #: 23</t>
  </si>
  <si>
    <t>Plot #: 24</t>
  </si>
  <si>
    <t xml:space="preserve">      Stake #</t>
  </si>
  <si>
    <t>Direction</t>
  </si>
  <si>
    <t>alternate leaved dogwood</t>
  </si>
  <si>
    <t>Cornus alternifolia</t>
  </si>
  <si>
    <t>Pinus strobus</t>
  </si>
  <si>
    <t>white pine</t>
  </si>
  <si>
    <t>Plot #: 25</t>
  </si>
  <si>
    <t>Plot #: 26</t>
  </si>
  <si>
    <t>Plot #: 27</t>
  </si>
  <si>
    <t>Plot #: 28</t>
  </si>
  <si>
    <t>Plot #: 29</t>
  </si>
  <si>
    <t>Plot #: 30</t>
  </si>
  <si>
    <t>Plot #: 31</t>
  </si>
  <si>
    <t>Plot #: 32</t>
  </si>
  <si>
    <t>Suga Maple</t>
  </si>
  <si>
    <t>White Pine</t>
  </si>
  <si>
    <t>Alternate Leaved Dogwood</t>
  </si>
  <si>
    <t>… extend as necessary</t>
  </si>
  <si>
    <t># times the abundance</t>
  </si>
  <si>
    <t xml:space="preserve"> value was observed</t>
  </si>
  <si>
    <t>Monday</t>
  </si>
  <si>
    <t>Section 101</t>
  </si>
  <si>
    <t>West</t>
  </si>
  <si>
    <t>North</t>
  </si>
  <si>
    <t>All data from your Seminar</t>
  </si>
  <si>
    <t>K 12</t>
  </si>
  <si>
    <t>H 12</t>
  </si>
  <si>
    <t>Alternate leaved dogwood</t>
  </si>
  <si>
    <t>Standard Deviation for</t>
  </si>
  <si>
    <t>Recorded Abundance for Plots (X)</t>
  </si>
  <si>
    <t>Mean (Xi)</t>
  </si>
  <si>
    <t>(Mean-Recorded Abundance (xi-X)^2</t>
  </si>
  <si>
    <t>Mean</t>
  </si>
  <si>
    <t xml:space="preserve">Sum of all squared differences </t>
  </si>
  <si>
    <t xml:space="preserve">Total number of measurements (n): </t>
  </si>
  <si>
    <t>Divided by (n-1):</t>
  </si>
  <si>
    <t>Square Root:</t>
  </si>
  <si>
    <t>(Mean-Recorded Abundance (X-xi)</t>
  </si>
  <si>
    <t xml:space="preserve">(edge or interior) </t>
  </si>
  <si>
    <t># times the abundnace value was observed (frequency)</t>
  </si>
  <si>
    <t>Interior</t>
  </si>
  <si>
    <t>Mean(xi)</t>
  </si>
  <si>
    <t>Mean- recorded Abundance (X-xi)</t>
  </si>
  <si>
    <t>Mean-recorded Abundance (xi-X)^2</t>
  </si>
  <si>
    <t>Total number of measurements (n)</t>
  </si>
  <si>
    <t xml:space="preserve">Square Root: </t>
  </si>
  <si>
    <t>Standard deviation of data</t>
  </si>
  <si>
    <t xml:space="preserve">Standard Deviation of data </t>
  </si>
  <si>
    <t>edge</t>
  </si>
  <si>
    <t>Alternate leaved dogwood (Cornus alternifolia)</t>
  </si>
  <si>
    <t xml:space="preserve">Alternate leaved dogwood (Cornus alternifolia) </t>
  </si>
  <si>
    <t xml:space="preserve">edge </t>
  </si>
  <si>
    <t>Divided by (n-1): ((20-1)=19)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</si>
</sst>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2"/>
      <color theme="1"/>
      <name val="Calibri"/>
      <family val="2"/>
      <scheme val="minor"/>
    </font>
    <font>
      <sz val="12"/>
      <color theme="1"/>
      <name val="Cambri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Times New Roman"/>
    </font>
    <font>
      <b/>
      <sz val="22"/>
      <color theme="1"/>
      <name val="Calibri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scheme val="minor"/>
    </font>
    <font>
      <sz val="22"/>
      <color theme="1"/>
      <name val="Calibri"/>
      <scheme val="minor"/>
    </font>
    <font>
      <i/>
      <vertAlign val="subscript"/>
      <sz val="14"/>
      <color theme="1"/>
      <name val="Calibri"/>
      <scheme val="minor"/>
    </font>
    <font>
      <b/>
      <sz val="14"/>
      <color theme="1"/>
      <name val="Calibri"/>
      <scheme val="minor"/>
    </font>
    <font>
      <sz val="16"/>
      <color theme="1"/>
      <name val="Calibri"/>
      <scheme val="minor"/>
    </font>
    <font>
      <sz val="14"/>
      <color theme="1"/>
      <name val="Cambria"/>
    </font>
    <font>
      <sz val="14"/>
      <color rgb="FF000000"/>
      <name val="Calibri"/>
      <family val="2"/>
      <scheme val="minor"/>
    </font>
    <font>
      <sz val="14"/>
      <color rgb="FF000000"/>
      <name val="Cambria"/>
    </font>
    <font>
      <i/>
      <sz val="14"/>
      <color rgb="FF00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8"/>
      <color theme="1"/>
      <name val="Calibri"/>
      <scheme val="minor"/>
    </font>
    <font>
      <sz val="8"/>
      <name val="Calibri"/>
      <family val="2"/>
      <scheme val="minor"/>
    </font>
    <font>
      <i/>
      <sz val="16"/>
      <color theme="1"/>
      <name val="Calibri"/>
      <scheme val="minor"/>
    </font>
    <font>
      <b/>
      <sz val="14"/>
      <name val="Calibri"/>
      <family val="2"/>
      <scheme val="minor"/>
    </font>
    <font>
      <sz val="16"/>
      <color rgb="FF000000"/>
      <name val="Calibri"/>
      <scheme val="minor"/>
    </font>
    <font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2"/>
      <color theme="1"/>
      <name val="Calibri (Body)"/>
    </font>
    <font>
      <b/>
      <sz val="12"/>
      <color theme="1"/>
      <name val="Times New Roman"/>
    </font>
    <font>
      <b/>
      <sz val="14"/>
      <color theme="1"/>
      <name val="Times New Roman"/>
    </font>
    <font>
      <sz val="14"/>
      <color theme="1"/>
      <name val="Times New Roman"/>
    </font>
    <font>
      <b/>
      <sz val="16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40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6">
    <xf numFmtId="0" fontId="0" fillId="0" borderId="0" xfId="0"/>
    <xf numFmtId="0" fontId="4" fillId="0" borderId="0" xfId="0" applyFont="1"/>
    <xf numFmtId="0" fontId="1" fillId="0" borderId="0" xfId="0" applyFont="1" applyBorder="1" applyAlignment="1">
      <alignment vertical="center" wrapText="1"/>
    </xf>
    <xf numFmtId="0" fontId="0" fillId="0" borderId="0" xfId="0" applyBorder="1"/>
    <xf numFmtId="0" fontId="6" fillId="0" borderId="0" xfId="0" applyFo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6" fillId="0" borderId="0" xfId="0" applyFont="1" applyBorder="1"/>
    <xf numFmtId="0" fontId="0" fillId="0" borderId="12" xfId="0" applyBorder="1"/>
    <xf numFmtId="0" fontId="0" fillId="0" borderId="13" xfId="0" applyBorder="1"/>
    <xf numFmtId="0" fontId="0" fillId="0" borderId="3" xfId="0" applyBorder="1"/>
    <xf numFmtId="0" fontId="5" fillId="2" borderId="7" xfId="0" applyFont="1" applyFill="1" applyBorder="1"/>
    <xf numFmtId="0" fontId="6" fillId="2" borderId="10" xfId="0" applyFont="1" applyFill="1" applyBorder="1"/>
    <xf numFmtId="0" fontId="6" fillId="2" borderId="0" xfId="0" applyFont="1" applyFill="1" applyBorder="1"/>
    <xf numFmtId="0" fontId="6" fillId="2" borderId="13" xfId="0" applyFont="1" applyFill="1" applyBorder="1"/>
    <xf numFmtId="0" fontId="6" fillId="3" borderId="8" xfId="0" applyFont="1" applyFill="1" applyBorder="1"/>
    <xf numFmtId="0" fontId="6" fillId="3" borderId="0" xfId="0" applyFont="1" applyFill="1" applyBorder="1"/>
    <xf numFmtId="2" fontId="6" fillId="3" borderId="0" xfId="0" applyNumberFormat="1" applyFont="1" applyFill="1" applyBorder="1"/>
    <xf numFmtId="0" fontId="6" fillId="3" borderId="10" xfId="0" applyFont="1" applyFill="1" applyBorder="1" applyAlignment="1">
      <alignment wrapText="1"/>
    </xf>
    <xf numFmtId="0" fontId="6" fillId="3" borderId="13" xfId="0" applyFont="1" applyFill="1" applyBorder="1"/>
    <xf numFmtId="0" fontId="6" fillId="3" borderId="13" xfId="0" applyFont="1" applyFill="1" applyBorder="1" applyAlignment="1">
      <alignment horizontal="right" vertical="top"/>
    </xf>
    <xf numFmtId="0" fontId="6" fillId="3" borderId="13" xfId="0" applyFont="1" applyFill="1" applyBorder="1" applyAlignment="1">
      <alignment vertical="top"/>
    </xf>
    <xf numFmtId="0" fontId="0" fillId="2" borderId="8" xfId="0" applyFont="1" applyFill="1" applyBorder="1"/>
    <xf numFmtId="0" fontId="0" fillId="2" borderId="9" xfId="0" applyFont="1" applyFill="1" applyBorder="1"/>
    <xf numFmtId="0" fontId="0" fillId="2" borderId="10" xfId="0" applyFont="1" applyFill="1" applyBorder="1"/>
    <xf numFmtId="0" fontId="0" fillId="2" borderId="0" xfId="0" applyFont="1" applyFill="1" applyBorder="1"/>
    <xf numFmtId="0" fontId="0" fillId="2" borderId="11" xfId="0" applyFont="1" applyFill="1" applyBorder="1"/>
    <xf numFmtId="0" fontId="6" fillId="2" borderId="0" xfId="0" applyFont="1" applyFill="1" applyBorder="1" applyAlignment="1">
      <alignment vertical="center"/>
    </xf>
    <xf numFmtId="0" fontId="0" fillId="2" borderId="12" xfId="0" applyFont="1" applyFill="1" applyBorder="1"/>
    <xf numFmtId="0" fontId="0" fillId="2" borderId="13" xfId="0" applyFont="1" applyFill="1" applyBorder="1"/>
    <xf numFmtId="0" fontId="0" fillId="2" borderId="3" xfId="0" applyFont="1" applyFill="1" applyBorder="1"/>
    <xf numFmtId="0" fontId="0" fillId="0" borderId="0" xfId="0" applyFont="1"/>
    <xf numFmtId="0" fontId="6" fillId="3" borderId="7" xfId="0" applyFont="1" applyFill="1" applyBorder="1" applyAlignment="1">
      <alignment vertical="center"/>
    </xf>
    <xf numFmtId="0" fontId="0" fillId="3" borderId="8" xfId="0" applyFont="1" applyFill="1" applyBorder="1"/>
    <xf numFmtId="0" fontId="0" fillId="3" borderId="9" xfId="0" applyFont="1" applyFill="1" applyBorder="1"/>
    <xf numFmtId="0" fontId="0" fillId="3" borderId="10" xfId="0" applyFont="1" applyFill="1" applyBorder="1"/>
    <xf numFmtId="0" fontId="0" fillId="3" borderId="0" xfId="0" applyFont="1" applyFill="1" applyBorder="1"/>
    <xf numFmtId="0" fontId="0" fillId="3" borderId="11" xfId="0" applyFont="1" applyFill="1" applyBorder="1"/>
    <xf numFmtId="0" fontId="6" fillId="3" borderId="12" xfId="0" applyFont="1" applyFill="1" applyBorder="1" applyAlignment="1">
      <alignment vertical="center" wrapText="1"/>
    </xf>
    <xf numFmtId="0" fontId="0" fillId="3" borderId="3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7" xfId="0" applyBorder="1"/>
    <xf numFmtId="0" fontId="11" fillId="0" borderId="0" xfId="0" applyFont="1" applyBorder="1"/>
    <xf numFmtId="0" fontId="13" fillId="0" borderId="0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0" fillId="0" borderId="0" xfId="0" applyFill="1" applyBorder="1" applyAlignment="1"/>
    <xf numFmtId="0" fontId="17" fillId="0" borderId="0" xfId="0" applyFont="1" applyBorder="1"/>
    <xf numFmtId="0" fontId="7" fillId="0" borderId="4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1" fillId="4" borderId="14" xfId="0" applyFont="1" applyFill="1" applyBorder="1" applyAlignment="1">
      <alignment horizontal="left"/>
    </xf>
    <xf numFmtId="18" fontId="11" fillId="4" borderId="5" xfId="0" applyNumberFormat="1" applyFont="1" applyFill="1" applyBorder="1" applyAlignment="1">
      <alignment horizontal="left"/>
    </xf>
    <xf numFmtId="0" fontId="16" fillId="0" borderId="0" xfId="0" applyFont="1"/>
    <xf numFmtId="0" fontId="6" fillId="2" borderId="0" xfId="0" applyFont="1" applyFill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3" xfId="0" applyFill="1" applyBorder="1"/>
    <xf numFmtId="0" fontId="6" fillId="4" borderId="10" xfId="0" applyFont="1" applyFill="1" applyBorder="1"/>
    <xf numFmtId="0" fontId="6" fillId="3" borderId="4" xfId="0" applyFont="1" applyFill="1" applyBorder="1" applyAlignment="1">
      <alignment horizontal="center" vertical="center" wrapText="1"/>
    </xf>
    <xf numFmtId="2" fontId="6" fillId="3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right"/>
    </xf>
    <xf numFmtId="0" fontId="6" fillId="3" borderId="10" xfId="0" applyFont="1" applyFill="1" applyBorder="1" applyAlignment="1">
      <alignment horizontal="left" vertical="top" wrapText="1"/>
    </xf>
    <xf numFmtId="0" fontId="6" fillId="3" borderId="0" xfId="0" applyFont="1" applyFill="1"/>
    <xf numFmtId="0" fontId="0" fillId="3" borderId="10" xfId="0" applyFill="1" applyBorder="1" applyAlignment="1">
      <alignment horizontal="left" vertical="top" wrapText="1"/>
    </xf>
    <xf numFmtId="0" fontId="6" fillId="3" borderId="0" xfId="0" applyFont="1" applyFill="1" applyAlignment="1">
      <alignment horizontal="center"/>
    </xf>
    <xf numFmtId="1" fontId="6" fillId="3" borderId="0" xfId="0" applyNumberFormat="1" applyFont="1" applyFill="1" applyBorder="1" applyAlignment="1">
      <alignment horizontal="center" vertical="center" wrapText="1"/>
    </xf>
    <xf numFmtId="1" fontId="6" fillId="3" borderId="15" xfId="0" applyNumberFormat="1" applyFont="1" applyFill="1" applyBorder="1" applyAlignment="1">
      <alignment horizontal="center" vertical="center" wrapText="1"/>
    </xf>
    <xf numFmtId="0" fontId="6" fillId="3" borderId="11" xfId="0" applyFont="1" applyFill="1" applyBorder="1"/>
    <xf numFmtId="0" fontId="6" fillId="3" borderId="0" xfId="0" quotePrefix="1" applyFont="1" applyFill="1"/>
    <xf numFmtId="0" fontId="0" fillId="3" borderId="11" xfId="0" applyFont="1" applyFill="1" applyBorder="1" applyAlignment="1">
      <alignment horizontal="left"/>
    </xf>
    <xf numFmtId="0" fontId="6" fillId="3" borderId="4" xfId="0" applyFont="1" applyFill="1" applyBorder="1" applyAlignment="1">
      <alignment horizontal="center" vertical="top" wrapText="1"/>
    </xf>
    <xf numFmtId="0" fontId="6" fillId="3" borderId="4" xfId="0" quotePrefix="1" applyFont="1" applyFill="1" applyBorder="1" applyAlignment="1">
      <alignment horizontal="center" vertical="top" wrapText="1"/>
    </xf>
    <xf numFmtId="0" fontId="10" fillId="4" borderId="10" xfId="0" applyFont="1" applyFill="1" applyBorder="1"/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7" fillId="0" borderId="16" xfId="0" applyFont="1" applyBorder="1"/>
    <xf numFmtId="0" fontId="8" fillId="0" borderId="8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6" fillId="0" borderId="13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6" xfId="0" applyFont="1" applyBorder="1"/>
    <xf numFmtId="0" fontId="6" fillId="0" borderId="8" xfId="0" applyFont="1" applyBorder="1"/>
    <xf numFmtId="0" fontId="8" fillId="0" borderId="0" xfId="0" applyFont="1" applyBorder="1" applyAlignment="1"/>
    <xf numFmtId="0" fontId="0" fillId="0" borderId="17" xfId="0" applyBorder="1" applyAlignment="1">
      <alignment vertical="top"/>
    </xf>
    <xf numFmtId="0" fontId="17" fillId="0" borderId="11" xfId="0" applyFont="1" applyBorder="1"/>
    <xf numFmtId="0" fontId="17" fillId="0" borderId="0" xfId="0" applyFont="1"/>
    <xf numFmtId="0" fontId="11" fillId="0" borderId="4" xfId="0" applyFont="1" applyBorder="1" applyAlignment="1">
      <alignment horizontal="center"/>
    </xf>
    <xf numFmtId="0" fontId="0" fillId="0" borderId="4" xfId="0" applyBorder="1"/>
    <xf numFmtId="0" fontId="6" fillId="0" borderId="4" xfId="0" applyFont="1" applyBorder="1"/>
    <xf numFmtId="0" fontId="20" fillId="0" borderId="0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Font="1" applyBorder="1"/>
    <xf numFmtId="0" fontId="21" fillId="0" borderId="4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24" fillId="0" borderId="0" xfId="0" applyFont="1" applyBorder="1"/>
    <xf numFmtId="0" fontId="0" fillId="0" borderId="19" xfId="0" applyBorder="1"/>
    <xf numFmtId="0" fontId="14" fillId="0" borderId="0" xfId="0" applyFont="1" applyBorder="1" applyAlignment="1">
      <alignment horizontal="center" vertical="center" wrapText="1"/>
    </xf>
    <xf numFmtId="0" fontId="0" fillId="0" borderId="1" xfId="0" applyBorder="1"/>
    <xf numFmtId="0" fontId="7" fillId="0" borderId="13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1" fillId="0" borderId="4" xfId="0" applyFont="1" applyBorder="1"/>
    <xf numFmtId="0" fontId="11" fillId="0" borderId="2" xfId="0" applyFont="1" applyBorder="1"/>
    <xf numFmtId="0" fontId="0" fillId="0" borderId="2" xfId="0" applyBorder="1"/>
    <xf numFmtId="0" fontId="22" fillId="0" borderId="4" xfId="0" applyFont="1" applyBorder="1"/>
    <xf numFmtId="0" fontId="10" fillId="0" borderId="2" xfId="0" applyFont="1" applyBorder="1" applyAlignment="1">
      <alignment horizontal="center"/>
    </xf>
    <xf numFmtId="0" fontId="13" fillId="0" borderId="4" xfId="0" applyFont="1" applyBorder="1"/>
    <xf numFmtId="0" fontId="13" fillId="0" borderId="2" xfId="0" applyFont="1" applyBorder="1" applyAlignment="1">
      <alignment horizontal="center"/>
    </xf>
    <xf numFmtId="0" fontId="17" fillId="0" borderId="4" xfId="0" applyFont="1" applyBorder="1"/>
    <xf numFmtId="0" fontId="22" fillId="0" borderId="2" xfId="0" applyFont="1" applyBorder="1"/>
    <xf numFmtId="0" fontId="13" fillId="0" borderId="2" xfId="0" applyFont="1" applyBorder="1"/>
    <xf numFmtId="0" fontId="0" fillId="0" borderId="13" xfId="0" applyFont="1" applyBorder="1" applyAlignment="1">
      <alignment horizontal="center"/>
    </xf>
    <xf numFmtId="0" fontId="25" fillId="0" borderId="0" xfId="0" applyFont="1" applyBorder="1"/>
    <xf numFmtId="0" fontId="27" fillId="0" borderId="4" xfId="0" applyFont="1" applyBorder="1"/>
    <xf numFmtId="0" fontId="28" fillId="0" borderId="20" xfId="0" applyFont="1" applyBorder="1"/>
    <xf numFmtId="0" fontId="26" fillId="0" borderId="21" xfId="0" applyFont="1" applyBorder="1"/>
    <xf numFmtId="0" fontId="26" fillId="0" borderId="22" xfId="0" applyFont="1" applyBorder="1"/>
    <xf numFmtId="0" fontId="6" fillId="0" borderId="19" xfId="0" applyFont="1" applyBorder="1"/>
    <xf numFmtId="0" fontId="27" fillId="0" borderId="23" xfId="0" applyFont="1" applyBorder="1"/>
    <xf numFmtId="0" fontId="4" fillId="0" borderId="23" xfId="0" applyFont="1" applyBorder="1"/>
    <xf numFmtId="0" fontId="0" fillId="0" borderId="24" xfId="0" applyBorder="1"/>
    <xf numFmtId="0" fontId="0" fillId="0" borderId="0" xfId="0" applyFill="1" applyBorder="1"/>
    <xf numFmtId="0" fontId="25" fillId="0" borderId="8" xfId="0" applyFont="1" applyBorder="1"/>
    <xf numFmtId="0" fontId="25" fillId="0" borderId="9" xfId="0" applyFont="1" applyBorder="1"/>
    <xf numFmtId="0" fontId="25" fillId="0" borderId="11" xfId="0" applyFont="1" applyBorder="1"/>
    <xf numFmtId="0" fontId="25" fillId="0" borderId="10" xfId="0" applyFont="1" applyBorder="1"/>
    <xf numFmtId="0" fontId="0" fillId="0" borderId="11" xfId="0" applyFill="1" applyBorder="1"/>
    <xf numFmtId="0" fontId="25" fillId="0" borderId="13" xfId="0" applyFont="1" applyBorder="1"/>
    <xf numFmtId="0" fontId="25" fillId="0" borderId="3" xfId="0" applyFont="1" applyBorder="1"/>
    <xf numFmtId="0" fontId="26" fillId="0" borderId="0" xfId="0" applyFont="1" applyBorder="1"/>
    <xf numFmtId="0" fontId="26" fillId="0" borderId="7" xfId="0" applyFont="1" applyBorder="1"/>
    <xf numFmtId="0" fontId="26" fillId="0" borderId="8" xfId="0" applyFont="1" applyBorder="1"/>
    <xf numFmtId="0" fontId="26" fillId="0" borderId="10" xfId="0" applyFont="1" applyBorder="1"/>
    <xf numFmtId="0" fontId="25" fillId="0" borderId="11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15" xfId="0" applyBorder="1"/>
    <xf numFmtId="0" fontId="0" fillId="0" borderId="29" xfId="0" applyBorder="1"/>
    <xf numFmtId="0" fontId="25" fillId="0" borderId="30" xfId="0" applyFont="1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25" fillId="0" borderId="30" xfId="0" applyFont="1" applyBorder="1"/>
    <xf numFmtId="0" fontId="25" fillId="0" borderId="14" xfId="0" applyFont="1" applyBorder="1" applyAlignment="1">
      <alignment wrapText="1"/>
    </xf>
    <xf numFmtId="0" fontId="0" fillId="0" borderId="13" xfId="0" applyFill="1" applyBorder="1"/>
    <xf numFmtId="0" fontId="6" fillId="3" borderId="10" xfId="0" applyFont="1" applyFill="1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left" vertical="top" wrapText="1"/>
    </xf>
    <xf numFmtId="0" fontId="28" fillId="0" borderId="7" xfId="0" applyFont="1" applyBorder="1" applyAlignment="1">
      <alignment horizontal="center"/>
    </xf>
    <xf numFmtId="0" fontId="28" fillId="0" borderId="8" xfId="0" applyFont="1" applyBorder="1" applyAlignment="1">
      <alignment horizontal="center"/>
    </xf>
  </cellXfs>
  <cellStyles count="40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_rels/chart2.xml.rels><?xml version="1.0" encoding="UTF-8" standalone="yes"?>
<Relationships xmlns="http://schemas.openxmlformats.org/package/2006/relationships"><Relationship Id="rId1" Type="http://schemas.microsoft.com/office/2011/relationships/chartStyle" Target="style2.xml"/><Relationship Id="rId2" Type="http://schemas.microsoft.com/office/2011/relationships/chartColorStyle" Target="colors2.xml"/></Relationships>
</file>

<file path=xl/charts/_rels/chart3.xml.rels><?xml version="1.0" encoding="UTF-8" standalone="yes"?>
<Relationships xmlns="http://schemas.openxmlformats.org/package/2006/relationships"><Relationship Id="rId1" Type="http://schemas.microsoft.com/office/2011/relationships/chartStyle" Target="style3.xml"/><Relationship Id="rId2" Type="http://schemas.microsoft.com/office/2011/relationships/chartColorStyle" Target="colors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</a:t>
            </a:r>
            <a:r>
              <a:rPr lang="en-US" baseline="0"/>
              <a:t> Abundance Values of Tree and Shrub Species in Dairy Bush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'Data From Your Seminar'!$N$6</c:f>
              <c:strCache>
                <c:ptCount val="1"/>
                <c:pt idx="0">
                  <c:v>Edge Plots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From Your Seminar'!$M$7:$M$12</c:f>
              <c:strCache>
                <c:ptCount val="6"/>
                <c:pt idx="0">
                  <c:v>Suga Maple</c:v>
                </c:pt>
                <c:pt idx="1">
                  <c:v>White Ash</c:v>
                </c:pt>
                <c:pt idx="2">
                  <c:v>White Pine</c:v>
                </c:pt>
                <c:pt idx="3">
                  <c:v>Common Buckthorn</c:v>
                </c:pt>
                <c:pt idx="4">
                  <c:v>Alternate Leaved Dogwood</c:v>
                </c:pt>
                <c:pt idx="5">
                  <c:v>Honeysuckle</c:v>
                </c:pt>
              </c:strCache>
            </c:strRef>
          </c:cat>
          <c:val>
            <c:numRef>
              <c:f>'Data From Your Seminar'!$N$7:$N$12</c:f>
              <c:numCache>
                <c:formatCode>General</c:formatCode>
                <c:ptCount val="6"/>
                <c:pt idx="0">
                  <c:v>1.0</c:v>
                </c:pt>
                <c:pt idx="1">
                  <c:v>1.75</c:v>
                </c:pt>
                <c:pt idx="2">
                  <c:v>0.0</c:v>
                </c:pt>
                <c:pt idx="3">
                  <c:v>1.5</c:v>
                </c:pt>
                <c:pt idx="4">
                  <c:v>3.0</c:v>
                </c:pt>
                <c:pt idx="5">
                  <c:v>2.0</c:v>
                </c:pt>
              </c:numCache>
            </c:numRef>
          </c:val>
        </c:ser>
        <c:ser>
          <c:idx val="1"/>
          <c:order val="1"/>
          <c:tx>
            <c:strRef>
              <c:f>'Data From Your Seminar'!$O$6</c:f>
              <c:strCache>
                <c:ptCount val="1"/>
                <c:pt idx="0">
                  <c:v>Interior Plots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'Data From Your Seminar'!$M$7:$M$12</c:f>
              <c:strCache>
                <c:ptCount val="6"/>
                <c:pt idx="0">
                  <c:v>Suga Maple</c:v>
                </c:pt>
                <c:pt idx="1">
                  <c:v>White Ash</c:v>
                </c:pt>
                <c:pt idx="2">
                  <c:v>White Pine</c:v>
                </c:pt>
                <c:pt idx="3">
                  <c:v>Common Buckthorn</c:v>
                </c:pt>
                <c:pt idx="4">
                  <c:v>Alternate Leaved Dogwood</c:v>
                </c:pt>
                <c:pt idx="5">
                  <c:v>Honeysuckle</c:v>
                </c:pt>
              </c:strCache>
            </c:strRef>
          </c:cat>
          <c:val>
            <c:numRef>
              <c:f>'Data From Your Seminar'!$O$7:$O$12</c:f>
              <c:numCache>
                <c:formatCode>General</c:formatCode>
                <c:ptCount val="6"/>
                <c:pt idx="0">
                  <c:v>0.25</c:v>
                </c:pt>
                <c:pt idx="1">
                  <c:v>0.75</c:v>
                </c:pt>
                <c:pt idx="2">
                  <c:v>1.5</c:v>
                </c:pt>
                <c:pt idx="3">
                  <c:v>1.75</c:v>
                </c:pt>
                <c:pt idx="4">
                  <c:v>3.0</c:v>
                </c:pt>
                <c:pt idx="5">
                  <c:v>0.25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-2097547424"/>
        <c:axId val="-2097541856"/>
      </c:barChart>
      <c:catAx>
        <c:axId val="-20975474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Species</a:t>
                </a:r>
                <a:r>
                  <a:rPr lang="en-US" baseline="0"/>
                  <a:t> (Common Name)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97541856"/>
        <c:crosses val="autoZero"/>
        <c:auto val="1"/>
        <c:lblAlgn val="ctr"/>
        <c:lblOffset val="100"/>
        <c:noMultiLvlLbl val="0"/>
      </c:catAx>
      <c:valAx>
        <c:axId val="-2097541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Abundance</a:t>
                </a:r>
                <a:r>
                  <a:rPr lang="en-US" baseline="0"/>
                  <a:t> Value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97547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 horizontalDpi="-4" vertic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Frequency graph of</a:t>
            </a:r>
            <a:r>
              <a:rPr lang="en-US" baseline="0"/>
              <a:t> the frequency table for Alternate leaved dogwood in the Dairy Bush (edge)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'Data From Your Seminar'!$N$27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Lit>
              <c:formatCode>General</c:formatCode>
              <c:ptCount val="6"/>
              <c:pt idx="0">
                <c:v>1.0</c:v>
              </c:pt>
              <c:pt idx="1">
                <c:v>2.0</c:v>
              </c:pt>
              <c:pt idx="2">
                <c:v>3.0</c:v>
              </c:pt>
              <c:pt idx="3">
                <c:v>4.0</c:v>
              </c:pt>
              <c:pt idx="4">
                <c:v>5.0</c:v>
              </c:pt>
              <c:pt idx="5">
                <c:v>6.0</c:v>
              </c:pt>
            </c:numLit>
          </c:cat>
          <c:val>
            <c:numRef>
              <c:f>'Data From Your Seminar'!$N$28:$N$39</c:f>
              <c:numCache>
                <c:formatCode>General</c:formatCode>
                <c:ptCount val="12"/>
                <c:pt idx="0">
                  <c:v>1.0</c:v>
                </c:pt>
                <c:pt idx="1">
                  <c:v>1.0</c:v>
                </c:pt>
                <c:pt idx="2">
                  <c:v>1.0</c:v>
                </c:pt>
                <c:pt idx="5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89924064"/>
        <c:axId val="-2098109296"/>
      </c:barChart>
      <c:catAx>
        <c:axId val="2089924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</a:t>
                </a:r>
                <a:r>
                  <a:rPr lang="en-US" baseline="0"/>
                  <a:t> of times the abundance value was observed (Frequency)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98109296"/>
        <c:crosses val="autoZero"/>
        <c:auto val="1"/>
        <c:lblAlgn val="ctr"/>
        <c:lblOffset val="100"/>
        <c:noMultiLvlLbl val="0"/>
      </c:catAx>
      <c:valAx>
        <c:axId val="-2098109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Abundance</a:t>
                </a:r>
                <a:r>
                  <a:rPr lang="en-US" baseline="0"/>
                  <a:t> Value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9924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Frequency graph</a:t>
            </a:r>
            <a:r>
              <a:rPr lang="en-US" baseline="0"/>
              <a:t> for the frequency table for Alternate leaved dogwood in exteror plots located in the Dairy Bush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'Your Seminar Data + More'!$N$9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'Your Seminar Data + More'!$N$10:$N$15</c:f>
              <c:numCache>
                <c:formatCode>General</c:formatCode>
                <c:ptCount val="6"/>
                <c:pt idx="0">
                  <c:v>1.0</c:v>
                </c:pt>
                <c:pt idx="1">
                  <c:v>4.0</c:v>
                </c:pt>
                <c:pt idx="2">
                  <c:v>7.0</c:v>
                </c:pt>
                <c:pt idx="3">
                  <c:v>5.0</c:v>
                </c:pt>
                <c:pt idx="4">
                  <c:v>2.0</c:v>
                </c:pt>
                <c:pt idx="5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099032912"/>
        <c:axId val="-2087389072"/>
      </c:barChart>
      <c:catAx>
        <c:axId val="-2099032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# times</a:t>
                </a:r>
                <a:r>
                  <a:rPr lang="en-US" baseline="0"/>
                  <a:t> the abundance value was observed (frequency)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87389072"/>
        <c:crosses val="autoZero"/>
        <c:auto val="1"/>
        <c:lblAlgn val="ctr"/>
        <c:lblOffset val="100"/>
        <c:noMultiLvlLbl val="0"/>
      </c:catAx>
      <c:valAx>
        <c:axId val="-2087389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Abundance</a:t>
                </a:r>
                <a:r>
                  <a:rPr lang="en-US" baseline="0"/>
                  <a:t> Balue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99032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4" Type="http://schemas.openxmlformats.org/officeDocument/2006/relationships/image" Target="../media/image4.emf"/><Relationship Id="rId5" Type="http://schemas.openxmlformats.org/officeDocument/2006/relationships/image" Target="../media/image5.emf"/><Relationship Id="rId6" Type="http://schemas.openxmlformats.org/officeDocument/2006/relationships/image" Target="../media/image6.emf"/><Relationship Id="rId1" Type="http://schemas.openxmlformats.org/officeDocument/2006/relationships/image" Target="../media/image1.emf"/><Relationship Id="rId2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393700</xdr:colOff>
          <xdr:row>5</xdr:row>
          <xdr:rowOff>38100</xdr:rowOff>
        </xdr:from>
        <xdr:to>
          <xdr:col>1</xdr:col>
          <xdr:colOff>3403600</xdr:colOff>
          <xdr:row>11</xdr:row>
          <xdr:rowOff>50800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12700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4</xdr:col>
      <xdr:colOff>0</xdr:colOff>
      <xdr:row>45</xdr:row>
      <xdr:rowOff>850900</xdr:rowOff>
    </xdr:from>
    <xdr:ext cx="1689100" cy="261610"/>
    <xdr:sp macro="" textlink="">
      <xdr:nvSpPr>
        <xdr:cNvPr id="3" name="TextBox 2"/>
        <xdr:cNvSpPr txBox="1"/>
      </xdr:nvSpPr>
      <xdr:spPr>
        <a:xfrm>
          <a:off x="7378700" y="6718300"/>
          <a:ext cx="1689100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190500</xdr:rowOff>
        </xdr:from>
        <xdr:to>
          <xdr:col>2</xdr:col>
          <xdr:colOff>190500</xdr:colOff>
          <xdr:row>8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3581400</xdr:colOff>
          <xdr:row>6</xdr:row>
          <xdr:rowOff>12700</xdr:rowOff>
        </xdr:from>
        <xdr:to>
          <xdr:col>2</xdr:col>
          <xdr:colOff>228600</xdr:colOff>
          <xdr:row>6</xdr:row>
          <xdr:rowOff>215900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5</xdr:row>
          <xdr:rowOff>76200</xdr:rowOff>
        </xdr:from>
        <xdr:to>
          <xdr:col>7</xdr:col>
          <xdr:colOff>1168400</xdr:colOff>
          <xdr:row>9</xdr:row>
          <xdr:rowOff>88900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12700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533400</xdr:colOff>
          <xdr:row>15</xdr:row>
          <xdr:rowOff>177800</xdr:rowOff>
        </xdr:from>
        <xdr:to>
          <xdr:col>6</xdr:col>
          <xdr:colOff>1104900</xdr:colOff>
          <xdr:row>16</xdr:row>
          <xdr:rowOff>215900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558800</xdr:colOff>
          <xdr:row>23</xdr:row>
          <xdr:rowOff>381000</xdr:rowOff>
        </xdr:from>
        <xdr:to>
          <xdr:col>4</xdr:col>
          <xdr:colOff>749300</xdr:colOff>
          <xdr:row>23</xdr:row>
          <xdr:rowOff>647700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673100</xdr:colOff>
          <xdr:row>23</xdr:row>
          <xdr:rowOff>647700</xdr:rowOff>
        </xdr:from>
        <xdr:to>
          <xdr:col>5</xdr:col>
          <xdr:colOff>1244600</xdr:colOff>
          <xdr:row>23</xdr:row>
          <xdr:rowOff>914400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279400</xdr:colOff>
          <xdr:row>23</xdr:row>
          <xdr:rowOff>622300</xdr:rowOff>
        </xdr:from>
        <xdr:to>
          <xdr:col>6</xdr:col>
          <xdr:colOff>1003300</xdr:colOff>
          <xdr:row>23</xdr:row>
          <xdr:rowOff>965200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1206500</xdr:colOff>
          <xdr:row>23</xdr:row>
          <xdr:rowOff>431800</xdr:rowOff>
        </xdr:from>
        <xdr:to>
          <xdr:col>3</xdr:col>
          <xdr:colOff>1422400</xdr:colOff>
          <xdr:row>23</xdr:row>
          <xdr:rowOff>647700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81532</xdr:colOff>
      <xdr:row>7</xdr:row>
      <xdr:rowOff>219821</xdr:rowOff>
    </xdr:from>
    <xdr:to>
      <xdr:col>20</xdr:col>
      <xdr:colOff>379105</xdr:colOff>
      <xdr:row>23</xdr:row>
      <xdr:rowOff>37910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549478</xdr:colOff>
      <xdr:row>24</xdr:row>
      <xdr:rowOff>4605</xdr:rowOff>
    </xdr:from>
    <xdr:to>
      <xdr:col>18</xdr:col>
      <xdr:colOff>3903383</xdr:colOff>
      <xdr:row>42</xdr:row>
      <xdr:rowOff>37354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207154</xdr:colOff>
      <xdr:row>24</xdr:row>
      <xdr:rowOff>36174</xdr:rowOff>
    </xdr:from>
    <xdr:to>
      <xdr:col>13</xdr:col>
      <xdr:colOff>2494643</xdr:colOff>
      <xdr:row>37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oleObject" Target="../embeddings/oleObject5.bin"/><Relationship Id="rId12" Type="http://schemas.openxmlformats.org/officeDocument/2006/relationships/image" Target="../media/image5.emf"/><Relationship Id="rId13" Type="http://schemas.openxmlformats.org/officeDocument/2006/relationships/oleObject" Target="../embeddings/oleObject6.bin"/><Relationship Id="rId14" Type="http://schemas.openxmlformats.org/officeDocument/2006/relationships/oleObject" Target="../embeddings/oleObject7.bin"/><Relationship Id="rId15" Type="http://schemas.openxmlformats.org/officeDocument/2006/relationships/oleObject" Target="../embeddings/oleObject8.bin"/><Relationship Id="rId16" Type="http://schemas.openxmlformats.org/officeDocument/2006/relationships/image" Target="../media/image6.emf"/><Relationship Id="rId17" Type="http://schemas.openxmlformats.org/officeDocument/2006/relationships/oleObject" Target="../embeddings/oleObject9.bin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oleObject" Target="../embeddings/oleObject1.bin"/><Relationship Id="rId4" Type="http://schemas.openxmlformats.org/officeDocument/2006/relationships/image" Target="../media/image1.emf"/><Relationship Id="rId5" Type="http://schemas.openxmlformats.org/officeDocument/2006/relationships/oleObject" Target="../embeddings/oleObject2.bin"/><Relationship Id="rId6" Type="http://schemas.openxmlformats.org/officeDocument/2006/relationships/image" Target="../media/image2.emf"/><Relationship Id="rId7" Type="http://schemas.openxmlformats.org/officeDocument/2006/relationships/oleObject" Target="../embeddings/oleObject3.bin"/><Relationship Id="rId8" Type="http://schemas.openxmlformats.org/officeDocument/2006/relationships/image" Target="../media/image3.emf"/><Relationship Id="rId9" Type="http://schemas.openxmlformats.org/officeDocument/2006/relationships/oleObject" Target="../embeddings/oleObject4.bin"/><Relationship Id="rId10" Type="http://schemas.openxmlformats.org/officeDocument/2006/relationships/image" Target="../media/image4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6"/>
  <sheetViews>
    <sheetView showGridLines="0" topLeftCell="A24" zoomScale="75" zoomScaleNormal="75" zoomScalePageLayoutView="75" workbookViewId="0">
      <selection activeCell="H38" sqref="H38"/>
    </sheetView>
  </sheetViews>
  <sheetFormatPr baseColWidth="10" defaultColWidth="11" defaultRowHeight="16" x14ac:dyDescent="0.2"/>
  <cols>
    <col min="1" max="1" width="5.1640625" customWidth="1"/>
    <col min="2" max="2" width="47.33203125" customWidth="1"/>
    <col min="3" max="3" width="18.6640625" customWidth="1"/>
    <col min="4" max="4" width="20.1640625" customWidth="1"/>
    <col min="5" max="5" width="11.1640625" customWidth="1"/>
    <col min="6" max="6" width="25" customWidth="1"/>
    <col min="7" max="7" width="16.1640625" customWidth="1"/>
    <col min="8" max="8" width="38.33203125" customWidth="1"/>
  </cols>
  <sheetData>
    <row r="1" spans="2:8" ht="17" thickBot="1" x14ac:dyDescent="0.25"/>
    <row r="2" spans="2:8" ht="29" x14ac:dyDescent="0.35">
      <c r="B2" s="13" t="s">
        <v>18</v>
      </c>
      <c r="C2" s="24"/>
      <c r="D2" s="24"/>
      <c r="E2" s="24"/>
      <c r="F2" s="24"/>
      <c r="G2" s="24"/>
      <c r="H2" s="25"/>
    </row>
    <row r="3" spans="2:8" x14ac:dyDescent="0.2">
      <c r="B3" s="26"/>
      <c r="C3" s="27"/>
      <c r="D3" s="27"/>
      <c r="E3" s="27"/>
      <c r="F3" s="27"/>
      <c r="G3" s="27"/>
      <c r="H3" s="28"/>
    </row>
    <row r="4" spans="2:8" ht="19" x14ac:dyDescent="0.25">
      <c r="B4" s="14" t="s">
        <v>19</v>
      </c>
      <c r="C4" s="15"/>
      <c r="D4" s="15"/>
      <c r="E4" s="15"/>
      <c r="F4" s="15"/>
      <c r="G4" s="27"/>
      <c r="H4" s="28"/>
    </row>
    <row r="5" spans="2:8" ht="19" x14ac:dyDescent="0.25">
      <c r="B5" s="14"/>
      <c r="C5" s="29" t="s">
        <v>2</v>
      </c>
      <c r="D5" s="15"/>
      <c r="E5" s="15"/>
      <c r="F5" s="15"/>
      <c r="G5" s="15" t="s">
        <v>23</v>
      </c>
      <c r="H5" s="28"/>
    </row>
    <row r="6" spans="2:8" ht="19" x14ac:dyDescent="0.25">
      <c r="B6" s="14"/>
      <c r="C6" s="27"/>
      <c r="D6" s="27"/>
      <c r="E6" s="27"/>
      <c r="F6" s="27"/>
      <c r="G6" s="27"/>
      <c r="H6" s="28"/>
    </row>
    <row r="7" spans="2:8" ht="19" x14ac:dyDescent="0.25">
      <c r="B7" s="14"/>
      <c r="C7" s="15" t="s">
        <v>21</v>
      </c>
      <c r="D7" s="15"/>
      <c r="E7" s="27"/>
      <c r="F7" s="27"/>
      <c r="G7" s="27"/>
      <c r="H7" s="28"/>
    </row>
    <row r="8" spans="2:8" ht="19" x14ac:dyDescent="0.25">
      <c r="B8" s="14"/>
      <c r="C8" s="15" t="s">
        <v>22</v>
      </c>
      <c r="D8" s="15"/>
      <c r="E8" s="27"/>
      <c r="F8" s="27"/>
      <c r="G8" s="27"/>
      <c r="H8" s="28"/>
    </row>
    <row r="9" spans="2:8" ht="19" x14ac:dyDescent="0.25">
      <c r="B9" s="14"/>
      <c r="C9" s="29" t="s">
        <v>49</v>
      </c>
      <c r="D9" s="15"/>
      <c r="E9" s="27"/>
      <c r="F9" s="27"/>
      <c r="G9" s="27"/>
      <c r="H9" s="28"/>
    </row>
    <row r="10" spans="2:8" ht="19" x14ac:dyDescent="0.25">
      <c r="B10" s="14"/>
      <c r="C10" s="29" t="s">
        <v>20</v>
      </c>
      <c r="D10" s="15"/>
      <c r="E10" s="27"/>
      <c r="F10" s="27"/>
      <c r="G10" s="27"/>
      <c r="H10" s="28"/>
    </row>
    <row r="11" spans="2:8" ht="19" x14ac:dyDescent="0.25">
      <c r="B11" s="14"/>
      <c r="C11" s="27"/>
      <c r="D11" s="61"/>
      <c r="E11" s="15"/>
      <c r="F11" s="27"/>
      <c r="G11" s="15" t="s">
        <v>47</v>
      </c>
      <c r="H11" s="28"/>
    </row>
    <row r="12" spans="2:8" ht="19" x14ac:dyDescent="0.25">
      <c r="B12" s="26"/>
      <c r="C12" s="27"/>
      <c r="D12" s="29"/>
      <c r="E12" s="15"/>
      <c r="F12" s="27"/>
      <c r="G12" s="15" t="s">
        <v>24</v>
      </c>
      <c r="H12" s="28"/>
    </row>
    <row r="13" spans="2:8" ht="20" thickBot="1" x14ac:dyDescent="0.3">
      <c r="B13" s="30"/>
      <c r="C13" s="16"/>
      <c r="D13" s="16"/>
      <c r="E13" s="16"/>
      <c r="F13" s="16"/>
      <c r="G13" s="31"/>
      <c r="H13" s="32"/>
    </row>
    <row r="14" spans="2:8" ht="20" thickBot="1" x14ac:dyDescent="0.3">
      <c r="B14" s="33"/>
      <c r="C14" s="4"/>
      <c r="D14" s="4"/>
      <c r="E14" s="4"/>
      <c r="F14" s="4"/>
      <c r="G14" s="33"/>
      <c r="H14" s="33"/>
    </row>
    <row r="15" spans="2:8" x14ac:dyDescent="0.2">
      <c r="B15" s="62"/>
      <c r="C15" s="63"/>
      <c r="D15" s="63"/>
      <c r="E15" s="63"/>
      <c r="F15" s="63"/>
      <c r="G15" s="63"/>
      <c r="H15" s="64"/>
    </row>
    <row r="16" spans="2:8" ht="19" x14ac:dyDescent="0.25">
      <c r="B16" s="70" t="s">
        <v>25</v>
      </c>
      <c r="C16" s="65"/>
      <c r="D16" s="65"/>
      <c r="E16" s="65"/>
      <c r="F16" s="65"/>
      <c r="G16" s="65"/>
      <c r="H16" s="66"/>
    </row>
    <row r="17" spans="2:8" ht="19" x14ac:dyDescent="0.25">
      <c r="B17" s="70" t="s">
        <v>45</v>
      </c>
      <c r="C17" s="65"/>
      <c r="D17" s="65"/>
      <c r="E17" s="65"/>
      <c r="F17" s="65"/>
      <c r="G17" s="65"/>
      <c r="H17" s="66"/>
    </row>
    <row r="18" spans="2:8" ht="19" x14ac:dyDescent="0.25">
      <c r="B18" s="70" t="s">
        <v>58</v>
      </c>
      <c r="C18" s="65"/>
      <c r="D18" s="65"/>
      <c r="E18" s="65"/>
      <c r="F18" s="65"/>
      <c r="G18" s="65"/>
      <c r="H18" s="66"/>
    </row>
    <row r="19" spans="2:8" ht="19" x14ac:dyDescent="0.25">
      <c r="B19" s="88" t="s">
        <v>46</v>
      </c>
      <c r="C19" s="65"/>
      <c r="D19" s="65"/>
      <c r="E19" s="65"/>
      <c r="F19" s="65"/>
      <c r="G19" s="65"/>
      <c r="H19" s="66"/>
    </row>
    <row r="20" spans="2:8" ht="17" thickBot="1" x14ac:dyDescent="0.25">
      <c r="B20" s="67"/>
      <c r="C20" s="68"/>
      <c r="D20" s="68"/>
      <c r="E20" s="68"/>
      <c r="F20" s="68"/>
      <c r="G20" s="68"/>
      <c r="H20" s="69"/>
    </row>
    <row r="21" spans="2:8" ht="30" customHeight="1" thickBot="1" x14ac:dyDescent="0.25"/>
    <row r="22" spans="2:8" ht="32" customHeight="1" x14ac:dyDescent="0.25">
      <c r="B22" s="34" t="s">
        <v>26</v>
      </c>
      <c r="C22" s="17"/>
      <c r="D22" s="17"/>
      <c r="E22" s="17"/>
      <c r="F22" s="17"/>
      <c r="G22" s="35"/>
      <c r="H22" s="36"/>
    </row>
    <row r="23" spans="2:8" ht="17" customHeight="1" x14ac:dyDescent="0.25">
      <c r="B23" s="37"/>
      <c r="C23" s="18"/>
      <c r="D23" s="18"/>
      <c r="E23" s="18"/>
      <c r="F23" s="18"/>
      <c r="G23" s="38"/>
      <c r="H23" s="39"/>
    </row>
    <row r="24" spans="2:8" ht="82" customHeight="1" x14ac:dyDescent="0.25">
      <c r="B24" s="77" t="s">
        <v>27</v>
      </c>
      <c r="C24" s="18"/>
      <c r="D24" s="71" t="s">
        <v>43</v>
      </c>
      <c r="E24" s="71" t="s">
        <v>30</v>
      </c>
      <c r="F24" s="86" t="s">
        <v>31</v>
      </c>
      <c r="G24" s="87" t="s">
        <v>32</v>
      </c>
      <c r="H24" s="39"/>
    </row>
    <row r="25" spans="2:8" ht="18" customHeight="1" x14ac:dyDescent="0.25">
      <c r="B25" s="190" t="s">
        <v>28</v>
      </c>
      <c r="C25" s="18"/>
      <c r="D25" s="73">
        <v>31</v>
      </c>
      <c r="E25" s="80">
        <v>53</v>
      </c>
      <c r="F25" s="81">
        <v>-22</v>
      </c>
      <c r="G25" s="81">
        <f>F25*F25</f>
        <v>484</v>
      </c>
      <c r="H25" s="39"/>
    </row>
    <row r="26" spans="2:8" ht="18" customHeight="1" x14ac:dyDescent="0.25">
      <c r="B26" s="190"/>
      <c r="C26" s="18"/>
      <c r="D26" s="73">
        <v>40</v>
      </c>
      <c r="E26" s="80">
        <v>53</v>
      </c>
      <c r="F26" s="81">
        <v>-13</v>
      </c>
      <c r="G26" s="81">
        <f t="shared" ref="G26:G27" si="0">F26*F26</f>
        <v>169</v>
      </c>
      <c r="H26" s="39"/>
    </row>
    <row r="27" spans="2:8" ht="18" customHeight="1" x14ac:dyDescent="0.25">
      <c r="B27" s="190"/>
      <c r="C27" s="18"/>
      <c r="D27" s="73">
        <v>52</v>
      </c>
      <c r="E27" s="80">
        <v>53</v>
      </c>
      <c r="F27" s="81">
        <v>-1</v>
      </c>
      <c r="G27" s="81">
        <f t="shared" si="0"/>
        <v>1</v>
      </c>
      <c r="H27" s="39"/>
    </row>
    <row r="28" spans="2:8" ht="18" customHeight="1" x14ac:dyDescent="0.25">
      <c r="B28" s="79"/>
      <c r="C28" s="18"/>
      <c r="D28" s="73">
        <v>66</v>
      </c>
      <c r="E28" s="80">
        <v>53</v>
      </c>
      <c r="F28" s="81">
        <v>13</v>
      </c>
      <c r="G28" s="81">
        <f t="shared" ref="G28:G34" si="1">F28*F28</f>
        <v>169</v>
      </c>
      <c r="H28" s="39"/>
    </row>
    <row r="29" spans="2:8" ht="18" customHeight="1" x14ac:dyDescent="0.25">
      <c r="B29" s="190" t="s">
        <v>33</v>
      </c>
      <c r="C29" s="18"/>
      <c r="D29" s="73">
        <v>75</v>
      </c>
      <c r="E29" s="80">
        <v>53</v>
      </c>
      <c r="F29" s="81">
        <v>22</v>
      </c>
      <c r="G29" s="81">
        <f t="shared" si="1"/>
        <v>484</v>
      </c>
      <c r="H29" s="39"/>
    </row>
    <row r="30" spans="2:8" ht="18" customHeight="1" x14ac:dyDescent="0.25">
      <c r="B30" s="193"/>
      <c r="C30" s="18"/>
      <c r="D30" s="73">
        <v>83</v>
      </c>
      <c r="E30" s="80">
        <v>53</v>
      </c>
      <c r="F30" s="81">
        <v>30</v>
      </c>
      <c r="G30" s="81">
        <f t="shared" si="1"/>
        <v>900</v>
      </c>
      <c r="H30" s="39"/>
    </row>
    <row r="31" spans="2:8" ht="18" customHeight="1" x14ac:dyDescent="0.25">
      <c r="B31" s="79"/>
      <c r="C31" s="18"/>
      <c r="D31" s="73">
        <v>28</v>
      </c>
      <c r="E31" s="80">
        <v>53</v>
      </c>
      <c r="F31" s="81">
        <v>-25</v>
      </c>
      <c r="G31" s="81">
        <f t="shared" si="1"/>
        <v>625</v>
      </c>
      <c r="H31" s="39"/>
    </row>
    <row r="32" spans="2:8" ht="19" x14ac:dyDescent="0.25">
      <c r="B32" s="190" t="s">
        <v>34</v>
      </c>
      <c r="C32" s="18"/>
      <c r="D32" s="73">
        <v>36</v>
      </c>
      <c r="E32" s="80">
        <v>53</v>
      </c>
      <c r="F32" s="81">
        <v>-17</v>
      </c>
      <c r="G32" s="81">
        <f t="shared" si="1"/>
        <v>289</v>
      </c>
      <c r="H32" s="39"/>
    </row>
    <row r="33" spans="1:8" ht="19" x14ac:dyDescent="0.25">
      <c r="B33" s="193"/>
      <c r="C33" s="18"/>
      <c r="D33" s="73">
        <v>43</v>
      </c>
      <c r="E33" s="80">
        <v>53</v>
      </c>
      <c r="F33" s="81">
        <v>-10</v>
      </c>
      <c r="G33" s="81">
        <f t="shared" si="1"/>
        <v>100</v>
      </c>
      <c r="H33" s="39"/>
    </row>
    <row r="34" spans="1:8" ht="19" x14ac:dyDescent="0.25">
      <c r="B34" s="79"/>
      <c r="C34" s="18"/>
      <c r="D34" s="73">
        <v>58</v>
      </c>
      <c r="E34" s="80">
        <v>53</v>
      </c>
      <c r="F34" s="81">
        <v>5</v>
      </c>
      <c r="G34" s="81">
        <f t="shared" si="1"/>
        <v>25</v>
      </c>
      <c r="H34" s="39"/>
    </row>
    <row r="35" spans="1:8" ht="19" x14ac:dyDescent="0.25">
      <c r="B35" s="77" t="s">
        <v>35</v>
      </c>
      <c r="C35" s="18"/>
      <c r="D35" s="73">
        <v>68</v>
      </c>
      <c r="E35" s="80">
        <v>53</v>
      </c>
      <c r="F35" s="81">
        <v>15</v>
      </c>
      <c r="G35" s="81">
        <f t="shared" ref="G35:G39" si="2">F35*F35</f>
        <v>225</v>
      </c>
      <c r="H35" s="39"/>
    </row>
    <row r="36" spans="1:8" ht="19" x14ac:dyDescent="0.25">
      <c r="B36" s="79"/>
      <c r="C36" s="18"/>
      <c r="D36" s="73">
        <v>76</v>
      </c>
      <c r="E36" s="80">
        <v>53</v>
      </c>
      <c r="F36" s="81">
        <v>23</v>
      </c>
      <c r="G36" s="81">
        <f t="shared" si="2"/>
        <v>529</v>
      </c>
      <c r="H36" s="39"/>
    </row>
    <row r="37" spans="1:8" ht="19" x14ac:dyDescent="0.25">
      <c r="B37" s="77" t="s">
        <v>42</v>
      </c>
      <c r="C37" s="18"/>
      <c r="D37" s="73">
        <v>37</v>
      </c>
      <c r="E37" s="80">
        <v>53</v>
      </c>
      <c r="F37" s="81">
        <v>-16</v>
      </c>
      <c r="G37" s="81">
        <f t="shared" si="2"/>
        <v>256</v>
      </c>
      <c r="H37" s="39"/>
    </row>
    <row r="38" spans="1:8" ht="19" x14ac:dyDescent="0.25">
      <c r="B38" s="79"/>
      <c r="C38" s="18"/>
      <c r="D38" s="73">
        <v>45</v>
      </c>
      <c r="E38" s="80">
        <v>53</v>
      </c>
      <c r="F38" s="81">
        <v>-8</v>
      </c>
      <c r="G38" s="81">
        <f t="shared" si="2"/>
        <v>64</v>
      </c>
      <c r="H38" s="39"/>
    </row>
    <row r="39" spans="1:8" ht="20" thickBot="1" x14ac:dyDescent="0.3">
      <c r="B39" s="191" t="s">
        <v>38</v>
      </c>
      <c r="C39" s="18"/>
      <c r="D39" s="74">
        <v>57</v>
      </c>
      <c r="E39" s="80">
        <v>53</v>
      </c>
      <c r="F39" s="81">
        <v>4</v>
      </c>
      <c r="G39" s="82">
        <f t="shared" si="2"/>
        <v>16</v>
      </c>
      <c r="H39" s="39"/>
    </row>
    <row r="40" spans="1:8" ht="20" thickTop="1" x14ac:dyDescent="0.25">
      <c r="B40" s="192"/>
      <c r="C40" s="76" t="s">
        <v>29</v>
      </c>
      <c r="D40" s="80">
        <v>53</v>
      </c>
      <c r="E40" s="78"/>
      <c r="F40" s="78"/>
      <c r="G40" s="81">
        <v>4336</v>
      </c>
      <c r="H40" s="83" t="s">
        <v>39</v>
      </c>
    </row>
    <row r="41" spans="1:8" ht="19" x14ac:dyDescent="0.25">
      <c r="B41" s="20"/>
      <c r="C41" s="76"/>
      <c r="D41" s="80"/>
      <c r="E41" s="78"/>
      <c r="F41" s="84"/>
      <c r="G41" s="84"/>
      <c r="H41" s="39"/>
    </row>
    <row r="42" spans="1:8" ht="19" x14ac:dyDescent="0.25">
      <c r="B42" s="20"/>
      <c r="C42" s="76" t="s">
        <v>36</v>
      </c>
      <c r="D42" s="18"/>
      <c r="E42" s="19"/>
      <c r="F42" s="19"/>
      <c r="G42" s="72" t="s">
        <v>40</v>
      </c>
      <c r="H42" s="85">
        <v>310</v>
      </c>
    </row>
    <row r="43" spans="1:8" ht="19" x14ac:dyDescent="0.25">
      <c r="B43" s="20"/>
      <c r="C43" s="76" t="s">
        <v>37</v>
      </c>
      <c r="D43" s="75">
        <v>15</v>
      </c>
      <c r="E43" s="19"/>
      <c r="F43" s="19" t="s">
        <v>3</v>
      </c>
      <c r="G43" s="19" t="s">
        <v>41</v>
      </c>
      <c r="H43" s="85">
        <v>17.600000000000001</v>
      </c>
    </row>
    <row r="44" spans="1:8" ht="19" x14ac:dyDescent="0.25">
      <c r="A44" s="1"/>
      <c r="B44" s="20"/>
      <c r="C44" s="76"/>
      <c r="D44" s="75"/>
      <c r="E44" s="19"/>
      <c r="F44" s="19"/>
      <c r="G44" s="19"/>
      <c r="H44" s="85"/>
    </row>
    <row r="45" spans="1:8" ht="19" x14ac:dyDescent="0.25">
      <c r="B45" s="20"/>
      <c r="C45" s="76"/>
      <c r="D45" s="75"/>
      <c r="E45" s="19"/>
      <c r="F45" s="19" t="s">
        <v>44</v>
      </c>
      <c r="G45" s="19"/>
      <c r="H45" s="85"/>
    </row>
    <row r="46" spans="1:8" ht="20" thickBot="1" x14ac:dyDescent="0.3">
      <c r="B46" s="40"/>
      <c r="C46" s="21"/>
      <c r="D46" s="21"/>
      <c r="E46" s="21"/>
      <c r="F46" s="22"/>
      <c r="G46" s="23"/>
      <c r="H46" s="41"/>
    </row>
  </sheetData>
  <mergeCells count="4">
    <mergeCell ref="B25:B27"/>
    <mergeCell ref="B39:B40"/>
    <mergeCell ref="B32:B33"/>
    <mergeCell ref="B29:B30"/>
  </mergeCells>
  <phoneticPr fontId="18" type="noConversion"/>
  <pageMargins left="0.75" right="0.75" top="1" bottom="1" header="0.5" footer="0.5"/>
  <pageSetup orientation="portrait" horizontalDpi="4294967292" verticalDpi="4294967292"/>
  <drawing r:id="rId1"/>
  <legacyDrawing r:id="rId2"/>
  <oleObjects>
    <mc:AlternateContent xmlns:mc="http://schemas.openxmlformats.org/markup-compatibility/2006">
      <mc:Choice Requires="x14">
        <oleObject progId="Equation.3" shapeId="2049" r:id="rId3">
          <objectPr defaultSize="0" autoPict="0" r:id="rId4">
            <anchor moveWithCells="1">
              <from>
                <xdr:col>1</xdr:col>
                <xdr:colOff>393700</xdr:colOff>
                <xdr:row>5</xdr:row>
                <xdr:rowOff>38100</xdr:rowOff>
              </from>
              <to>
                <xdr:col>1</xdr:col>
                <xdr:colOff>3403600</xdr:colOff>
                <xdr:row>11</xdr:row>
                <xdr:rowOff>50800</xdr:rowOff>
              </to>
            </anchor>
          </objectPr>
        </oleObject>
      </mc:Choice>
      <mc:Fallback>
        <oleObject progId="Equation.3" shapeId="2049" r:id="rId3"/>
      </mc:Fallback>
    </mc:AlternateContent>
    <mc:AlternateContent xmlns:mc="http://schemas.openxmlformats.org/markup-compatibility/2006">
      <mc:Choice Requires="x14">
        <oleObject progId="Equation.3" shapeId="2052" r:id="rId5">
          <objectPr defaultSize="0" autoPict="0" r:id="rId6">
            <anchor moveWithCells="1">
              <from>
                <xdr:col>2</xdr:col>
                <xdr:colOff>0</xdr:colOff>
                <xdr:row>6</xdr:row>
                <xdr:rowOff>190500</xdr:rowOff>
              </from>
              <to>
                <xdr:col>2</xdr:col>
                <xdr:colOff>190500</xdr:colOff>
                <xdr:row>8</xdr:row>
                <xdr:rowOff>0</xdr:rowOff>
              </to>
            </anchor>
          </objectPr>
        </oleObject>
      </mc:Choice>
      <mc:Fallback>
        <oleObject progId="Equation.3" shapeId="2052" r:id="rId5"/>
      </mc:Fallback>
    </mc:AlternateContent>
    <mc:AlternateContent xmlns:mc="http://schemas.openxmlformats.org/markup-compatibility/2006">
      <mc:Choice Requires="x14">
        <oleObject progId="Equation.3" shapeId="2054" r:id="rId7">
          <objectPr defaultSize="0" autoPict="0" r:id="rId8">
            <anchor moveWithCells="1">
              <from>
                <xdr:col>1</xdr:col>
                <xdr:colOff>3581400</xdr:colOff>
                <xdr:row>6</xdr:row>
                <xdr:rowOff>12700</xdr:rowOff>
              </from>
              <to>
                <xdr:col>2</xdr:col>
                <xdr:colOff>228600</xdr:colOff>
                <xdr:row>6</xdr:row>
                <xdr:rowOff>215900</xdr:rowOff>
              </to>
            </anchor>
          </objectPr>
        </oleObject>
      </mc:Choice>
      <mc:Fallback>
        <oleObject progId="Equation.3" shapeId="2054" r:id="rId7"/>
      </mc:Fallback>
    </mc:AlternateContent>
    <mc:AlternateContent xmlns:mc="http://schemas.openxmlformats.org/markup-compatibility/2006">
      <mc:Choice Requires="x14">
        <oleObject progId="Equation.3" shapeId="2069" r:id="rId9">
          <objectPr defaultSize="0" autoPict="0" r:id="rId10">
            <anchor moveWithCells="1">
              <from>
                <xdr:col>6</xdr:col>
                <xdr:colOff>381000</xdr:colOff>
                <xdr:row>5</xdr:row>
                <xdr:rowOff>76200</xdr:rowOff>
              </from>
              <to>
                <xdr:col>7</xdr:col>
                <xdr:colOff>1168400</xdr:colOff>
                <xdr:row>9</xdr:row>
                <xdr:rowOff>88900</xdr:rowOff>
              </to>
            </anchor>
          </objectPr>
        </oleObject>
      </mc:Choice>
      <mc:Fallback>
        <oleObject progId="Equation.3" shapeId="2069" r:id="rId9"/>
      </mc:Fallback>
    </mc:AlternateContent>
    <mc:AlternateContent xmlns:mc="http://schemas.openxmlformats.org/markup-compatibility/2006">
      <mc:Choice Requires="x14">
        <oleObject progId="Equation.3" shapeId="2071" r:id="rId11">
          <objectPr defaultSize="0" autoPict="0" r:id="rId12">
            <anchor moveWithCells="1">
              <from>
                <xdr:col>6</xdr:col>
                <xdr:colOff>533400</xdr:colOff>
                <xdr:row>15</xdr:row>
                <xdr:rowOff>177800</xdr:rowOff>
              </from>
              <to>
                <xdr:col>6</xdr:col>
                <xdr:colOff>1104900</xdr:colOff>
                <xdr:row>16</xdr:row>
                <xdr:rowOff>215900</xdr:rowOff>
              </to>
            </anchor>
          </objectPr>
        </oleObject>
      </mc:Choice>
      <mc:Fallback>
        <oleObject progId="Equation.3" shapeId="2071" r:id="rId11"/>
      </mc:Fallback>
    </mc:AlternateContent>
    <mc:AlternateContent xmlns:mc="http://schemas.openxmlformats.org/markup-compatibility/2006">
      <mc:Choice Requires="x14">
        <oleObject progId="Equation.3" shapeId="2077" r:id="rId13">
          <objectPr defaultSize="0" autoPict="0" r:id="rId6">
            <anchor moveWithCells="1">
              <from>
                <xdr:col>4</xdr:col>
                <xdr:colOff>558800</xdr:colOff>
                <xdr:row>23</xdr:row>
                <xdr:rowOff>381000</xdr:rowOff>
              </from>
              <to>
                <xdr:col>4</xdr:col>
                <xdr:colOff>749300</xdr:colOff>
                <xdr:row>23</xdr:row>
                <xdr:rowOff>647700</xdr:rowOff>
              </to>
            </anchor>
          </objectPr>
        </oleObject>
      </mc:Choice>
      <mc:Fallback>
        <oleObject progId="Equation.3" shapeId="2077" r:id="rId13"/>
      </mc:Fallback>
    </mc:AlternateContent>
    <mc:AlternateContent xmlns:mc="http://schemas.openxmlformats.org/markup-compatibility/2006">
      <mc:Choice Requires="x14">
        <oleObject progId="Equation.3" shapeId="2080" r:id="rId14">
          <objectPr defaultSize="0" autoPict="0" r:id="rId12">
            <anchor moveWithCells="1">
              <from>
                <xdr:col>5</xdr:col>
                <xdr:colOff>673100</xdr:colOff>
                <xdr:row>23</xdr:row>
                <xdr:rowOff>647700</xdr:rowOff>
              </from>
              <to>
                <xdr:col>5</xdr:col>
                <xdr:colOff>1244600</xdr:colOff>
                <xdr:row>23</xdr:row>
                <xdr:rowOff>914400</xdr:rowOff>
              </to>
            </anchor>
          </objectPr>
        </oleObject>
      </mc:Choice>
      <mc:Fallback>
        <oleObject progId="Equation.3" shapeId="2080" r:id="rId14"/>
      </mc:Fallback>
    </mc:AlternateContent>
    <mc:AlternateContent xmlns:mc="http://schemas.openxmlformats.org/markup-compatibility/2006">
      <mc:Choice Requires="x14">
        <oleObject progId="Equation.3" shapeId="2081" r:id="rId15">
          <objectPr defaultSize="0" autoPict="0" r:id="rId16">
            <anchor moveWithCells="1">
              <from>
                <xdr:col>6</xdr:col>
                <xdr:colOff>279400</xdr:colOff>
                <xdr:row>23</xdr:row>
                <xdr:rowOff>622300</xdr:rowOff>
              </from>
              <to>
                <xdr:col>6</xdr:col>
                <xdr:colOff>1003300</xdr:colOff>
                <xdr:row>23</xdr:row>
                <xdr:rowOff>965200</xdr:rowOff>
              </to>
            </anchor>
          </objectPr>
        </oleObject>
      </mc:Choice>
      <mc:Fallback>
        <oleObject progId="Equation.3" shapeId="2081" r:id="rId15"/>
      </mc:Fallback>
    </mc:AlternateContent>
    <mc:AlternateContent xmlns:mc="http://schemas.openxmlformats.org/markup-compatibility/2006">
      <mc:Choice Requires="x14">
        <oleObject progId="Equation.3" shapeId="2082" r:id="rId17">
          <objectPr defaultSize="0" autoPict="0" r:id="rId8">
            <anchor moveWithCells="1">
              <from>
                <xdr:col>3</xdr:col>
                <xdr:colOff>1206500</xdr:colOff>
                <xdr:row>23</xdr:row>
                <xdr:rowOff>431800</xdr:rowOff>
              </from>
              <to>
                <xdr:col>3</xdr:col>
                <xdr:colOff>1422400</xdr:colOff>
                <xdr:row>23</xdr:row>
                <xdr:rowOff>647700</xdr:rowOff>
              </to>
            </anchor>
          </objectPr>
        </oleObject>
      </mc:Choice>
      <mc:Fallback>
        <oleObject progId="Equation.3" shapeId="2082" r:id="rId1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1"/>
  <sheetViews>
    <sheetView topLeftCell="J16" zoomScale="75" workbookViewId="0">
      <selection activeCell="T28" sqref="T28"/>
    </sheetView>
  </sheetViews>
  <sheetFormatPr baseColWidth="10" defaultColWidth="11" defaultRowHeight="16" x14ac:dyDescent="0.2"/>
  <cols>
    <col min="1" max="1" width="11.33203125" customWidth="1"/>
    <col min="2" max="2" width="2.1640625" customWidth="1"/>
    <col min="3" max="3" width="20.5" customWidth="1"/>
    <col min="4" max="4" width="26.1640625" customWidth="1"/>
    <col min="5" max="5" width="14.5" customWidth="1"/>
    <col min="6" max="6" width="5.6640625" customWidth="1"/>
    <col min="7" max="7" width="20.5" customWidth="1"/>
    <col min="8" max="8" width="27" customWidth="1"/>
    <col min="9" max="9" width="14.6640625" customWidth="1"/>
    <col min="10" max="10" width="2" customWidth="1"/>
    <col min="11" max="11" width="6" customWidth="1"/>
    <col min="12" max="12" width="2.5" customWidth="1"/>
    <col min="13" max="13" width="32.1640625" customWidth="1"/>
    <col min="14" max="14" width="24.6640625" customWidth="1"/>
    <col min="15" max="15" width="17.5" customWidth="1"/>
    <col min="16" max="16" width="3.83203125" customWidth="1"/>
    <col min="17" max="17" width="18.33203125" customWidth="1"/>
    <col min="18" max="18" width="32.1640625" customWidth="1"/>
    <col min="19" max="19" width="51.5" customWidth="1"/>
    <col min="20" max="20" width="35.83203125" customWidth="1"/>
    <col min="21" max="21" width="37.33203125" customWidth="1"/>
  </cols>
  <sheetData>
    <row r="1" spans="1:17" x14ac:dyDescent="0.2">
      <c r="A1" s="60" t="s">
        <v>115</v>
      </c>
    </row>
    <row r="3" spans="1:17" ht="17" thickBot="1" x14ac:dyDescent="0.25"/>
    <row r="4" spans="1:17" ht="31" customHeight="1" x14ac:dyDescent="0.25">
      <c r="B4" s="46"/>
      <c r="C4" s="92" t="s">
        <v>118</v>
      </c>
      <c r="D4" s="5"/>
      <c r="E4" s="5"/>
      <c r="F4" s="5"/>
      <c r="G4" s="97" t="s">
        <v>54</v>
      </c>
      <c r="H4" s="5"/>
      <c r="I4" s="5"/>
      <c r="J4" s="6"/>
      <c r="L4" s="93"/>
      <c r="M4" s="92" t="s">
        <v>50</v>
      </c>
      <c r="N4" s="5"/>
      <c r="O4" s="5"/>
      <c r="P4" s="6"/>
      <c r="Q4" s="3"/>
    </row>
    <row r="5" spans="1:17" ht="18" customHeight="1" x14ac:dyDescent="0.25">
      <c r="B5" s="7"/>
      <c r="C5" s="47" t="s">
        <v>17</v>
      </c>
      <c r="D5" s="58" t="s">
        <v>114</v>
      </c>
      <c r="F5" s="52"/>
      <c r="G5" s="52"/>
      <c r="H5" s="52"/>
      <c r="I5" s="52"/>
      <c r="J5" s="8"/>
      <c r="L5" s="7"/>
      <c r="M5" s="3"/>
      <c r="N5" s="3"/>
      <c r="O5" s="3"/>
      <c r="P5" s="8"/>
      <c r="Q5" s="3"/>
    </row>
    <row r="6" spans="1:17" ht="18" customHeight="1" x14ac:dyDescent="0.3">
      <c r="B6" s="7"/>
      <c r="C6" s="47" t="s">
        <v>16</v>
      </c>
      <c r="D6" s="59">
        <v>0.4375</v>
      </c>
      <c r="F6" s="52"/>
      <c r="G6" s="52"/>
      <c r="H6" s="52"/>
      <c r="I6" s="52"/>
      <c r="J6" s="8"/>
      <c r="L6" s="7"/>
      <c r="M6" s="3"/>
      <c r="N6" s="91" t="s">
        <v>48</v>
      </c>
      <c r="O6" s="91" t="s">
        <v>12</v>
      </c>
      <c r="P6" s="100"/>
      <c r="Q6" s="55"/>
    </row>
    <row r="7" spans="1:17" ht="18" customHeight="1" x14ac:dyDescent="0.25">
      <c r="B7" s="7"/>
      <c r="C7" s="47"/>
      <c r="D7" s="54"/>
      <c r="F7" s="52"/>
      <c r="G7" s="52"/>
      <c r="H7" s="52"/>
      <c r="I7" s="52"/>
      <c r="J7" s="8"/>
      <c r="L7" s="89"/>
      <c r="M7" s="45" t="s">
        <v>108</v>
      </c>
      <c r="N7" s="3">
        <f>AVERAGE(E13:E16)</f>
        <v>1</v>
      </c>
      <c r="O7" s="3">
        <f>AVERAGE(I13:I16)</f>
        <v>0.25</v>
      </c>
      <c r="P7" s="8"/>
      <c r="Q7" s="3"/>
    </row>
    <row r="8" spans="1:17" ht="18" customHeight="1" x14ac:dyDescent="0.3">
      <c r="B8" s="7"/>
      <c r="C8" s="55" t="s">
        <v>48</v>
      </c>
      <c r="D8" s="54"/>
      <c r="F8" s="52"/>
      <c r="G8" s="55" t="s">
        <v>12</v>
      </c>
      <c r="H8" s="52"/>
      <c r="I8" s="52"/>
      <c r="J8" s="8"/>
      <c r="L8" s="89"/>
      <c r="M8" s="45" t="s">
        <v>15</v>
      </c>
      <c r="N8" s="3">
        <f>AVERAGE(E21:E24)</f>
        <v>1.75</v>
      </c>
      <c r="O8" s="3">
        <f>AVERAGE(I21:I24)</f>
        <v>0.75</v>
      </c>
      <c r="P8" s="8"/>
      <c r="Q8" s="3"/>
    </row>
    <row r="9" spans="1:17" ht="18" customHeight="1" x14ac:dyDescent="0.25">
      <c r="B9" s="7"/>
      <c r="D9" s="102" t="s">
        <v>94</v>
      </c>
      <c r="E9" s="102" t="s">
        <v>95</v>
      </c>
      <c r="F9" s="52"/>
      <c r="H9" s="102" t="s">
        <v>94</v>
      </c>
      <c r="I9" s="102" t="s">
        <v>95</v>
      </c>
      <c r="J9" s="8"/>
      <c r="L9" s="89"/>
      <c r="M9" s="45" t="s">
        <v>109</v>
      </c>
      <c r="N9" s="3">
        <f>AVERAGE(E29:E32)</f>
        <v>0</v>
      </c>
      <c r="O9" s="3">
        <f>AVERAGE(I29:I32)</f>
        <v>1.5</v>
      </c>
      <c r="P9" s="8"/>
      <c r="Q9" s="3"/>
    </row>
    <row r="10" spans="1:17" ht="18" customHeight="1" x14ac:dyDescent="0.25">
      <c r="B10" s="7"/>
      <c r="C10" s="45" t="s">
        <v>4</v>
      </c>
      <c r="D10" s="103" t="s">
        <v>119</v>
      </c>
      <c r="E10" s="104"/>
      <c r="F10" s="9"/>
      <c r="G10" s="45" t="s">
        <v>8</v>
      </c>
      <c r="H10" s="103" t="s">
        <v>120</v>
      </c>
      <c r="I10" s="104"/>
      <c r="J10" s="8"/>
      <c r="L10" s="89"/>
      <c r="M10" s="45" t="s">
        <v>13</v>
      </c>
      <c r="N10" s="3">
        <f>AVERAGE(E33:E36)</f>
        <v>1.5</v>
      </c>
      <c r="O10" s="3">
        <f>AVERAGE(I33:I36)</f>
        <v>1.75</v>
      </c>
      <c r="P10" s="8"/>
      <c r="Q10" s="3"/>
    </row>
    <row r="11" spans="1:17" ht="18" customHeight="1" thickBot="1" x14ac:dyDescent="0.3">
      <c r="A11" s="2"/>
      <c r="B11" s="7"/>
      <c r="D11" s="53"/>
      <c r="E11" s="3"/>
      <c r="F11" s="3"/>
      <c r="H11" s="105"/>
      <c r="I11" s="45"/>
      <c r="J11" s="8"/>
      <c r="L11" s="89"/>
      <c r="M11" s="45" t="s">
        <v>110</v>
      </c>
      <c r="N11" s="3">
        <f>AVERAGE(E17:E20)</f>
        <v>3</v>
      </c>
      <c r="O11" s="3">
        <f>AVERAGE(I17:I20)</f>
        <v>3</v>
      </c>
      <c r="P11" s="8"/>
    </row>
    <row r="12" spans="1:17" ht="18" customHeight="1" thickBot="1" x14ac:dyDescent="0.3">
      <c r="A12" s="3"/>
      <c r="B12" s="7"/>
      <c r="C12" s="42" t="s">
        <v>0</v>
      </c>
      <c r="D12" s="43" t="s">
        <v>1</v>
      </c>
      <c r="E12" s="43" t="s">
        <v>51</v>
      </c>
      <c r="F12" s="3"/>
      <c r="G12" s="49" t="s">
        <v>0</v>
      </c>
      <c r="H12" s="50" t="s">
        <v>1</v>
      </c>
      <c r="I12" s="43" t="s">
        <v>51</v>
      </c>
      <c r="J12" s="8"/>
      <c r="L12" s="90"/>
      <c r="M12" s="94" t="s">
        <v>14</v>
      </c>
      <c r="N12" s="11">
        <f>AVERAGE(E25:E28)</f>
        <v>2</v>
      </c>
      <c r="O12" s="11">
        <f>AVERAGE(I25:I28)</f>
        <v>0.25</v>
      </c>
      <c r="P12" s="12"/>
    </row>
    <row r="13" spans="1:17" ht="18" customHeight="1" x14ac:dyDescent="0.25">
      <c r="A13" s="3"/>
      <c r="B13" s="7"/>
      <c r="C13" s="56" t="s">
        <v>59</v>
      </c>
      <c r="D13" s="44" t="s">
        <v>63</v>
      </c>
      <c r="E13" s="44">
        <v>0</v>
      </c>
      <c r="F13" s="107"/>
      <c r="G13" s="56" t="s">
        <v>59</v>
      </c>
      <c r="H13" s="44" t="s">
        <v>63</v>
      </c>
      <c r="I13" s="44">
        <v>0</v>
      </c>
      <c r="J13" s="8"/>
    </row>
    <row r="14" spans="1:17" ht="18" customHeight="1" x14ac:dyDescent="0.25">
      <c r="A14" s="3"/>
      <c r="B14" s="7"/>
      <c r="C14" s="56" t="s">
        <v>59</v>
      </c>
      <c r="D14" s="44" t="s">
        <v>63</v>
      </c>
      <c r="E14" s="44">
        <v>1</v>
      </c>
      <c r="F14" s="107"/>
      <c r="G14" s="56" t="s">
        <v>59</v>
      </c>
      <c r="H14" s="44" t="s">
        <v>63</v>
      </c>
      <c r="I14" s="44">
        <v>0</v>
      </c>
      <c r="J14" s="8"/>
      <c r="Q14" s="3"/>
    </row>
    <row r="15" spans="1:17" ht="18" customHeight="1" x14ac:dyDescent="0.25">
      <c r="A15" s="3"/>
      <c r="B15" s="7"/>
      <c r="C15" s="56" t="s">
        <v>59</v>
      </c>
      <c r="D15" s="44" t="s">
        <v>63</v>
      </c>
      <c r="E15" s="44">
        <v>1</v>
      </c>
      <c r="F15" s="107"/>
      <c r="G15" s="56" t="s">
        <v>59</v>
      </c>
      <c r="H15" s="44" t="s">
        <v>63</v>
      </c>
      <c r="I15" s="44">
        <v>0</v>
      </c>
      <c r="J15" s="8"/>
      <c r="Q15" s="3"/>
    </row>
    <row r="16" spans="1:17" ht="18" customHeight="1" x14ac:dyDescent="0.25">
      <c r="A16" s="3"/>
      <c r="B16" s="7"/>
      <c r="C16" s="56" t="s">
        <v>59</v>
      </c>
      <c r="D16" s="44" t="s">
        <v>63</v>
      </c>
      <c r="E16" s="106">
        <v>2</v>
      </c>
      <c r="F16" s="107"/>
      <c r="G16" s="56" t="s">
        <v>59</v>
      </c>
      <c r="H16" s="44" t="s">
        <v>63</v>
      </c>
      <c r="I16" s="106">
        <v>1</v>
      </c>
      <c r="J16" s="8"/>
      <c r="Q16" s="3"/>
    </row>
    <row r="17" spans="1:17" ht="18" customHeight="1" x14ac:dyDescent="0.25">
      <c r="A17" s="3"/>
      <c r="B17" s="7"/>
      <c r="C17" s="56" t="s">
        <v>97</v>
      </c>
      <c r="D17" s="44" t="s">
        <v>96</v>
      </c>
      <c r="E17" s="44">
        <v>1</v>
      </c>
      <c r="F17" s="107"/>
      <c r="G17" s="56" t="s">
        <v>97</v>
      </c>
      <c r="H17" s="44" t="s">
        <v>96</v>
      </c>
      <c r="I17" s="44">
        <v>1</v>
      </c>
      <c r="J17" s="8"/>
      <c r="Q17" s="3"/>
    </row>
    <row r="18" spans="1:17" ht="18" customHeight="1" thickBot="1" x14ac:dyDescent="0.3">
      <c r="A18" s="3"/>
      <c r="B18" s="7"/>
      <c r="C18" s="56" t="s">
        <v>97</v>
      </c>
      <c r="D18" s="44" t="s">
        <v>96</v>
      </c>
      <c r="E18" s="44">
        <v>2</v>
      </c>
      <c r="F18" s="107"/>
      <c r="G18" s="56" t="s">
        <v>97</v>
      </c>
      <c r="H18" s="44" t="s">
        <v>96</v>
      </c>
      <c r="I18" s="106">
        <v>2</v>
      </c>
      <c r="J18" s="8"/>
      <c r="Q18" s="3"/>
    </row>
    <row r="19" spans="1:17" ht="18" customHeight="1" x14ac:dyDescent="0.25">
      <c r="A19" s="3"/>
      <c r="B19" s="7"/>
      <c r="C19" s="111" t="s">
        <v>97</v>
      </c>
      <c r="D19" s="45" t="s">
        <v>96</v>
      </c>
      <c r="E19" s="122">
        <v>3</v>
      </c>
      <c r="F19" s="3"/>
      <c r="G19" s="111" t="s">
        <v>97</v>
      </c>
      <c r="H19" s="45" t="s">
        <v>96</v>
      </c>
      <c r="I19" s="45">
        <v>2</v>
      </c>
      <c r="J19" s="8"/>
      <c r="L19" s="93"/>
      <c r="M19" s="92"/>
      <c r="N19" s="5"/>
      <c r="O19" s="5"/>
      <c r="P19" s="6"/>
      <c r="Q19" s="3"/>
    </row>
    <row r="20" spans="1:17" ht="23" customHeight="1" x14ac:dyDescent="0.35">
      <c r="A20" s="3"/>
      <c r="B20" s="7"/>
      <c r="C20" s="111" t="s">
        <v>97</v>
      </c>
      <c r="D20" s="44" t="s">
        <v>96</v>
      </c>
      <c r="E20" s="125">
        <v>6</v>
      </c>
      <c r="F20" s="3"/>
      <c r="G20" s="111" t="s">
        <v>97</v>
      </c>
      <c r="H20" s="44" t="s">
        <v>96</v>
      </c>
      <c r="I20" s="125">
        <v>7</v>
      </c>
      <c r="J20" s="8"/>
      <c r="L20" s="7"/>
      <c r="M20" s="98" t="s">
        <v>55</v>
      </c>
      <c r="N20" s="132" t="s">
        <v>121</v>
      </c>
      <c r="O20" s="3" t="s">
        <v>142</v>
      </c>
      <c r="P20" s="8"/>
      <c r="Q20" s="3"/>
    </row>
    <row r="21" spans="1:17" ht="18" customHeight="1" x14ac:dyDescent="0.25">
      <c r="A21" s="3"/>
      <c r="B21" s="7"/>
      <c r="C21" s="111" t="s">
        <v>60</v>
      </c>
      <c r="D21" s="118" t="s">
        <v>64</v>
      </c>
      <c r="E21" s="126">
        <v>0</v>
      </c>
      <c r="F21" s="3"/>
      <c r="G21" s="111" t="s">
        <v>60</v>
      </c>
      <c r="H21" s="118" t="s">
        <v>64</v>
      </c>
      <c r="I21" s="126">
        <v>0</v>
      </c>
      <c r="J21" s="8"/>
      <c r="L21" s="89"/>
      <c r="N21" s="99" t="s">
        <v>56</v>
      </c>
      <c r="O21" s="99" t="s">
        <v>57</v>
      </c>
      <c r="P21" s="8"/>
      <c r="Q21" s="3"/>
    </row>
    <row r="22" spans="1:17" ht="18" customHeight="1" thickBot="1" x14ac:dyDescent="0.3">
      <c r="B22" s="7"/>
      <c r="C22" s="111" t="s">
        <v>60</v>
      </c>
      <c r="D22" s="45" t="s">
        <v>64</v>
      </c>
      <c r="E22" s="45">
        <v>1</v>
      </c>
      <c r="F22" s="3"/>
      <c r="G22" s="111" t="s">
        <v>60</v>
      </c>
      <c r="H22" s="45" t="s">
        <v>64</v>
      </c>
      <c r="I22" s="45">
        <v>0</v>
      </c>
      <c r="J22" s="8"/>
      <c r="L22" s="89"/>
      <c r="P22" s="8"/>
      <c r="Q22" s="3"/>
    </row>
    <row r="23" spans="1:17" ht="18" customHeight="1" thickBot="1" x14ac:dyDescent="0.3">
      <c r="A23" s="3"/>
      <c r="B23" s="7"/>
      <c r="C23" s="113" t="s">
        <v>60</v>
      </c>
      <c r="D23" s="116" t="s">
        <v>64</v>
      </c>
      <c r="E23" s="116">
        <v>2</v>
      </c>
      <c r="F23" s="3"/>
      <c r="G23" s="113" t="s">
        <v>60</v>
      </c>
      <c r="H23" s="116" t="s">
        <v>64</v>
      </c>
      <c r="I23" s="116">
        <v>1</v>
      </c>
      <c r="J23" s="8"/>
      <c r="L23" s="89"/>
      <c r="Q23" s="8"/>
    </row>
    <row r="24" spans="1:17" ht="18" customHeight="1" x14ac:dyDescent="0.25">
      <c r="A24" s="3"/>
      <c r="B24" s="7"/>
      <c r="C24" s="56" t="s">
        <v>60</v>
      </c>
      <c r="D24" s="44" t="s">
        <v>64</v>
      </c>
      <c r="E24" s="44">
        <v>4</v>
      </c>
      <c r="F24" s="3"/>
      <c r="G24" s="56" t="s">
        <v>60</v>
      </c>
      <c r="H24" s="44" t="s">
        <v>64</v>
      </c>
      <c r="I24" s="44">
        <v>2</v>
      </c>
      <c r="J24" s="8"/>
      <c r="L24" s="89"/>
      <c r="M24" s="45" t="s">
        <v>52</v>
      </c>
      <c r="N24" s="110" t="s">
        <v>112</v>
      </c>
      <c r="O24" s="45"/>
      <c r="P24" s="8"/>
      <c r="Q24" s="3"/>
    </row>
    <row r="25" spans="1:17" ht="18" customHeight="1" x14ac:dyDescent="0.25">
      <c r="B25" s="7"/>
      <c r="C25" s="56" t="s">
        <v>62</v>
      </c>
      <c r="D25" s="44" t="s">
        <v>66</v>
      </c>
      <c r="E25" s="106">
        <v>0</v>
      </c>
      <c r="F25" s="3"/>
      <c r="G25" s="56" t="s">
        <v>62</v>
      </c>
      <c r="H25" s="44" t="s">
        <v>66</v>
      </c>
      <c r="I25" s="44">
        <v>0</v>
      </c>
      <c r="J25" s="8"/>
      <c r="L25" s="89"/>
      <c r="M25" s="45"/>
      <c r="N25" s="110" t="s">
        <v>113</v>
      </c>
      <c r="O25" s="45"/>
      <c r="P25" s="8"/>
      <c r="Q25" s="3"/>
    </row>
    <row r="26" spans="1:17" ht="18" customHeight="1" x14ac:dyDescent="0.25">
      <c r="B26" s="7"/>
      <c r="C26" s="56" t="s">
        <v>62</v>
      </c>
      <c r="D26" s="44" t="s">
        <v>66</v>
      </c>
      <c r="E26" s="115">
        <v>1</v>
      </c>
      <c r="F26" s="3"/>
      <c r="G26" s="56" t="s">
        <v>62</v>
      </c>
      <c r="H26" s="44" t="s">
        <v>66</v>
      </c>
      <c r="I26" s="115">
        <v>0</v>
      </c>
      <c r="J26" s="8"/>
      <c r="L26" s="89"/>
      <c r="M26" s="95"/>
      <c r="N26" s="96" t="s">
        <v>53</v>
      </c>
      <c r="O26" s="9"/>
      <c r="P26" s="8"/>
      <c r="Q26" s="3"/>
    </row>
    <row r="27" spans="1:17" ht="18" customHeight="1" x14ac:dyDescent="0.25">
      <c r="B27" s="7"/>
      <c r="C27" s="111" t="s">
        <v>62</v>
      </c>
      <c r="D27" s="45" t="s">
        <v>66</v>
      </c>
      <c r="E27" s="48">
        <v>2</v>
      </c>
      <c r="F27" s="3"/>
      <c r="G27" s="111" t="s">
        <v>62</v>
      </c>
      <c r="H27" s="45" t="s">
        <v>66</v>
      </c>
      <c r="I27" s="48">
        <v>0</v>
      </c>
      <c r="J27" s="8"/>
      <c r="L27" s="89"/>
      <c r="M27" s="45">
        <v>0</v>
      </c>
      <c r="N27" s="3"/>
      <c r="O27" s="3"/>
      <c r="P27" s="8"/>
      <c r="Q27" s="3"/>
    </row>
    <row r="28" spans="1:17" ht="18" customHeight="1" x14ac:dyDescent="0.25">
      <c r="B28" s="7"/>
      <c r="C28" s="111" t="s">
        <v>62</v>
      </c>
      <c r="D28" s="44" t="s">
        <v>66</v>
      </c>
      <c r="E28" s="125">
        <v>5</v>
      </c>
      <c r="F28" s="3"/>
      <c r="G28" s="111" t="s">
        <v>62</v>
      </c>
      <c r="H28" s="44" t="s">
        <v>66</v>
      </c>
      <c r="I28" s="131">
        <v>1</v>
      </c>
      <c r="J28" s="8"/>
      <c r="L28" s="89"/>
      <c r="M28" s="45">
        <v>1</v>
      </c>
      <c r="N28" s="3">
        <f>COUNT(E17)</f>
        <v>1</v>
      </c>
      <c r="O28" s="3"/>
      <c r="P28" s="8"/>
      <c r="Q28" s="3"/>
    </row>
    <row r="29" spans="1:17" ht="18" customHeight="1" x14ac:dyDescent="0.25">
      <c r="B29" s="7"/>
      <c r="C29" s="111" t="s">
        <v>98</v>
      </c>
      <c r="D29" s="118" t="s">
        <v>99</v>
      </c>
      <c r="E29" s="126">
        <v>0</v>
      </c>
      <c r="F29" s="3"/>
      <c r="G29" s="111" t="s">
        <v>98</v>
      </c>
      <c r="H29" s="118" t="s">
        <v>99</v>
      </c>
      <c r="I29" s="126">
        <v>0</v>
      </c>
      <c r="J29" s="8"/>
      <c r="L29" s="89"/>
      <c r="M29" s="45">
        <v>2</v>
      </c>
      <c r="N29" s="3">
        <f>COUNT(E18)</f>
        <v>1</v>
      </c>
      <c r="O29" s="3"/>
      <c r="P29" s="8"/>
      <c r="Q29" s="3"/>
    </row>
    <row r="30" spans="1:17" ht="18" customHeight="1" thickBot="1" x14ac:dyDescent="0.3">
      <c r="B30" s="7"/>
      <c r="C30" s="111" t="s">
        <v>98</v>
      </c>
      <c r="D30" s="45" t="s">
        <v>99</v>
      </c>
      <c r="E30" s="45">
        <v>0</v>
      </c>
      <c r="F30" s="3"/>
      <c r="G30" s="111" t="s">
        <v>98</v>
      </c>
      <c r="H30" s="45" t="s">
        <v>99</v>
      </c>
      <c r="I30" s="45">
        <v>2</v>
      </c>
      <c r="J30" s="8"/>
      <c r="L30" s="89"/>
      <c r="M30" s="45">
        <v>3</v>
      </c>
      <c r="N30" s="3">
        <f>COUNT(E19)</f>
        <v>1</v>
      </c>
      <c r="O30" s="3"/>
      <c r="P30" s="8"/>
      <c r="Q30" s="3"/>
    </row>
    <row r="31" spans="1:17" ht="18" customHeight="1" thickBot="1" x14ac:dyDescent="0.3">
      <c r="B31" s="7"/>
      <c r="C31" s="113" t="s">
        <v>98</v>
      </c>
      <c r="D31" s="116" t="s">
        <v>99</v>
      </c>
      <c r="E31" s="116">
        <v>0</v>
      </c>
      <c r="F31" s="3"/>
      <c r="G31" s="113" t="s">
        <v>98</v>
      </c>
      <c r="H31" s="116" t="s">
        <v>99</v>
      </c>
      <c r="I31" s="116">
        <v>2</v>
      </c>
      <c r="J31" s="8"/>
      <c r="L31" s="89"/>
      <c r="M31" s="45">
        <v>4</v>
      </c>
      <c r="N31" s="3"/>
      <c r="O31" s="3"/>
      <c r="P31" s="8"/>
      <c r="Q31" s="3"/>
    </row>
    <row r="32" spans="1:17" ht="18" customHeight="1" x14ac:dyDescent="0.25">
      <c r="B32" s="7"/>
      <c r="C32" s="56" t="s">
        <v>98</v>
      </c>
      <c r="D32" s="44" t="s">
        <v>99</v>
      </c>
      <c r="E32" s="44">
        <v>0</v>
      </c>
      <c r="F32" s="3"/>
      <c r="G32" s="56" t="s">
        <v>98</v>
      </c>
      <c r="H32" s="44" t="s">
        <v>99</v>
      </c>
      <c r="I32" s="44">
        <v>2</v>
      </c>
      <c r="J32" s="8"/>
      <c r="L32" s="89"/>
      <c r="M32" s="45">
        <v>5</v>
      </c>
      <c r="N32" s="3"/>
      <c r="O32" s="3"/>
      <c r="P32" s="8"/>
    </row>
    <row r="33" spans="2:21" ht="18" customHeight="1" x14ac:dyDescent="0.25">
      <c r="B33" s="7"/>
      <c r="C33" s="56" t="s">
        <v>61</v>
      </c>
      <c r="D33" s="44" t="s">
        <v>65</v>
      </c>
      <c r="E33" s="106">
        <v>0</v>
      </c>
      <c r="F33" s="3"/>
      <c r="G33" s="56" t="s">
        <v>61</v>
      </c>
      <c r="H33" s="44" t="s">
        <v>65</v>
      </c>
      <c r="I33" s="44">
        <v>0</v>
      </c>
      <c r="J33" s="8"/>
      <c r="L33" s="89"/>
      <c r="M33" s="45">
        <v>6</v>
      </c>
      <c r="N33" s="3">
        <f>COUNT(E20)</f>
        <v>1</v>
      </c>
      <c r="O33" s="3"/>
      <c r="P33" s="8"/>
    </row>
    <row r="34" spans="2:21" ht="18" customHeight="1" x14ac:dyDescent="0.25">
      <c r="B34" s="7"/>
      <c r="C34" s="56" t="s">
        <v>61</v>
      </c>
      <c r="D34" s="44" t="s">
        <v>65</v>
      </c>
      <c r="E34" s="44">
        <v>1</v>
      </c>
      <c r="F34" s="3"/>
      <c r="G34" s="56" t="s">
        <v>61</v>
      </c>
      <c r="H34" s="44" t="s">
        <v>65</v>
      </c>
      <c r="I34" s="44">
        <v>0</v>
      </c>
      <c r="J34" s="8"/>
      <c r="L34" s="89"/>
      <c r="M34" s="45">
        <v>7</v>
      </c>
      <c r="N34" s="3"/>
      <c r="O34" s="3"/>
      <c r="P34" s="8"/>
    </row>
    <row r="35" spans="2:21" ht="18" customHeight="1" x14ac:dyDescent="0.25">
      <c r="B35" s="7"/>
      <c r="C35" s="56" t="s">
        <v>61</v>
      </c>
      <c r="D35" s="44" t="s">
        <v>65</v>
      </c>
      <c r="E35" s="44">
        <v>2</v>
      </c>
      <c r="F35" s="3"/>
      <c r="G35" s="56" t="s">
        <v>61</v>
      </c>
      <c r="H35" s="44" t="s">
        <v>65</v>
      </c>
      <c r="I35" s="44">
        <v>0</v>
      </c>
      <c r="J35" s="8"/>
      <c r="L35" s="89"/>
      <c r="M35" s="45">
        <v>8</v>
      </c>
      <c r="N35" s="161"/>
      <c r="O35" s="3"/>
      <c r="P35" s="8"/>
    </row>
    <row r="36" spans="2:21" ht="18" customHeight="1" x14ac:dyDescent="0.25">
      <c r="B36" s="7"/>
      <c r="C36" s="56" t="s">
        <v>61</v>
      </c>
      <c r="D36" s="44" t="s">
        <v>65</v>
      </c>
      <c r="E36" s="44">
        <v>3</v>
      </c>
      <c r="F36" s="3"/>
      <c r="G36" s="56" t="s">
        <v>61</v>
      </c>
      <c r="H36" s="44" t="s">
        <v>65</v>
      </c>
      <c r="I36" s="106">
        <v>7</v>
      </c>
      <c r="J36" s="8"/>
      <c r="L36" s="89"/>
      <c r="M36" s="45">
        <v>9</v>
      </c>
      <c r="N36" s="161"/>
      <c r="O36" s="3"/>
      <c r="P36" s="8"/>
    </row>
    <row r="37" spans="2:21" ht="18" customHeight="1" thickBot="1" x14ac:dyDescent="0.3">
      <c r="B37" s="7"/>
      <c r="C37" s="45"/>
      <c r="D37" s="120"/>
      <c r="E37" s="127"/>
      <c r="F37" s="3"/>
      <c r="H37" s="103"/>
      <c r="I37" s="103"/>
      <c r="J37" s="8"/>
      <c r="L37" s="89"/>
      <c r="M37" s="45">
        <v>10</v>
      </c>
      <c r="N37" s="161"/>
      <c r="O37" s="3"/>
      <c r="P37" s="8"/>
    </row>
    <row r="38" spans="2:21" ht="18" customHeight="1" thickBot="1" x14ac:dyDescent="0.3">
      <c r="B38" s="7"/>
      <c r="C38" s="45"/>
      <c r="D38" s="121"/>
      <c r="E38" s="123"/>
      <c r="F38" s="3"/>
      <c r="G38" s="45"/>
      <c r="H38" s="129"/>
      <c r="I38" s="44"/>
      <c r="J38" s="8"/>
      <c r="L38" s="89"/>
      <c r="M38" s="45">
        <v>11</v>
      </c>
      <c r="N38" s="161"/>
      <c r="O38" s="3"/>
      <c r="P38" s="8"/>
    </row>
    <row r="39" spans="2:21" ht="18" customHeight="1" thickBot="1" x14ac:dyDescent="0.3">
      <c r="B39" s="7"/>
      <c r="C39" s="114"/>
      <c r="D39" s="44"/>
      <c r="E39" s="128"/>
      <c r="F39" s="3"/>
      <c r="G39" s="114"/>
      <c r="H39" s="44"/>
      <c r="I39" s="44"/>
      <c r="J39" s="8"/>
      <c r="L39" s="89"/>
      <c r="M39" s="45">
        <v>12</v>
      </c>
      <c r="N39" s="161"/>
      <c r="O39" s="3"/>
      <c r="P39" s="8"/>
    </row>
    <row r="40" spans="2:21" ht="18" customHeight="1" x14ac:dyDescent="0.25">
      <c r="B40" s="7"/>
      <c r="C40" s="44"/>
      <c r="D40" s="117"/>
      <c r="E40" s="124"/>
      <c r="F40" s="3"/>
      <c r="G40" s="103"/>
      <c r="H40" s="117"/>
      <c r="I40" s="44"/>
      <c r="J40" s="8"/>
      <c r="L40" s="89"/>
      <c r="M40" s="45" t="s">
        <v>111</v>
      </c>
      <c r="N40" s="161"/>
      <c r="O40" s="3"/>
      <c r="P40" s="8"/>
    </row>
    <row r="41" spans="2:21" ht="18" customHeight="1" thickBot="1" x14ac:dyDescent="0.3">
      <c r="B41" s="7"/>
      <c r="C41" s="103"/>
      <c r="D41" s="44"/>
      <c r="E41" s="120"/>
      <c r="F41" s="3"/>
      <c r="G41" s="103"/>
      <c r="H41" s="115"/>
      <c r="I41" s="115"/>
      <c r="J41" s="8"/>
      <c r="L41" s="89"/>
      <c r="N41" s="3"/>
      <c r="O41" s="3"/>
      <c r="P41" s="8"/>
    </row>
    <row r="42" spans="2:21" ht="18" customHeight="1" thickBot="1" x14ac:dyDescent="0.3">
      <c r="B42" s="7"/>
      <c r="C42" s="44"/>
      <c r="D42" s="117"/>
      <c r="E42" s="121"/>
      <c r="F42" s="3"/>
      <c r="G42" s="44"/>
      <c r="H42" s="117"/>
      <c r="I42" s="130"/>
      <c r="J42" s="8"/>
      <c r="L42" s="90"/>
      <c r="M42" s="94"/>
      <c r="N42" s="11"/>
      <c r="O42" s="11"/>
      <c r="P42" s="12"/>
    </row>
    <row r="43" spans="2:21" ht="18" customHeight="1" x14ac:dyDescent="0.25">
      <c r="B43" s="7"/>
      <c r="C43" s="103"/>
      <c r="D43" s="115"/>
      <c r="E43" s="44"/>
      <c r="F43" s="3"/>
      <c r="G43" s="103"/>
      <c r="H43" s="45"/>
      <c r="I43" s="45"/>
      <c r="J43" s="8"/>
    </row>
    <row r="44" spans="2:21" ht="18" customHeight="1" thickBot="1" x14ac:dyDescent="0.3">
      <c r="B44" s="7"/>
      <c r="C44" s="112"/>
      <c r="D44" s="119"/>
      <c r="E44" s="44"/>
      <c r="F44" s="3"/>
      <c r="G44" s="112"/>
      <c r="H44" s="11"/>
      <c r="I44" s="11"/>
      <c r="J44" s="8"/>
    </row>
    <row r="45" spans="2:21" ht="18" customHeight="1" thickBot="1" x14ac:dyDescent="0.3">
      <c r="B45" s="7"/>
      <c r="C45" s="103"/>
      <c r="D45" s="45"/>
      <c r="E45" s="44"/>
      <c r="F45" s="3"/>
      <c r="G45" s="103"/>
      <c r="J45" s="8"/>
    </row>
    <row r="46" spans="2:21" ht="20" thickBot="1" x14ac:dyDescent="0.3">
      <c r="B46" s="7"/>
      <c r="C46" s="45"/>
      <c r="D46" s="11"/>
      <c r="E46" s="115"/>
      <c r="F46" s="3"/>
      <c r="G46" s="45"/>
      <c r="J46" s="8"/>
      <c r="R46" s="170" t="s">
        <v>122</v>
      </c>
      <c r="S46" s="171" t="s">
        <v>144</v>
      </c>
      <c r="T46" s="171" t="s">
        <v>134</v>
      </c>
      <c r="U46" s="6"/>
    </row>
    <row r="47" spans="2:21" ht="20" thickBot="1" x14ac:dyDescent="0.3">
      <c r="B47" s="7"/>
      <c r="C47" s="11"/>
      <c r="E47" s="115"/>
      <c r="F47" s="3"/>
      <c r="G47" s="11"/>
      <c r="J47" s="8"/>
      <c r="R47" s="172"/>
      <c r="S47" s="169" t="s">
        <v>56</v>
      </c>
      <c r="T47" s="169" t="s">
        <v>57</v>
      </c>
      <c r="U47" s="8"/>
    </row>
    <row r="48" spans="2:21" ht="19" x14ac:dyDescent="0.25">
      <c r="B48" s="7"/>
      <c r="E48" s="51"/>
      <c r="F48" s="3"/>
      <c r="J48" s="8"/>
      <c r="R48" s="7"/>
      <c r="S48" s="3"/>
      <c r="T48" s="3"/>
      <c r="U48" s="8"/>
    </row>
    <row r="49" spans="2:21" ht="19" x14ac:dyDescent="0.25">
      <c r="B49" s="7"/>
      <c r="E49" s="45"/>
      <c r="F49" s="3"/>
      <c r="J49" s="8"/>
      <c r="R49" s="165" t="s">
        <v>123</v>
      </c>
      <c r="S49" s="152" t="s">
        <v>124</v>
      </c>
      <c r="T49" s="152" t="s">
        <v>131</v>
      </c>
      <c r="U49" s="164" t="s">
        <v>125</v>
      </c>
    </row>
    <row r="50" spans="2:21" ht="17" thickBot="1" x14ac:dyDescent="0.25">
      <c r="B50" s="7"/>
      <c r="E50" s="11"/>
      <c r="F50" s="3"/>
      <c r="J50" s="8"/>
      <c r="R50" s="7">
        <f>E17</f>
        <v>1</v>
      </c>
      <c r="S50" s="3">
        <f>AVERAGE(R50:R53)</f>
        <v>3</v>
      </c>
      <c r="T50" s="3">
        <f>R50-S50</f>
        <v>-2</v>
      </c>
      <c r="U50" s="8">
        <f>T50^2</f>
        <v>4</v>
      </c>
    </row>
    <row r="51" spans="2:21" x14ac:dyDescent="0.2">
      <c r="B51" s="7"/>
      <c r="F51" s="3"/>
      <c r="J51" s="8"/>
      <c r="R51" s="7">
        <f>E18</f>
        <v>2</v>
      </c>
      <c r="S51" s="3">
        <f>AVERAGE(R50:R53)</f>
        <v>3</v>
      </c>
      <c r="T51" s="3">
        <f>R51-S51</f>
        <v>-1</v>
      </c>
      <c r="U51" s="8">
        <f>T51^2</f>
        <v>1</v>
      </c>
    </row>
    <row r="52" spans="2:21" x14ac:dyDescent="0.2">
      <c r="B52" s="7"/>
      <c r="F52" s="3"/>
      <c r="J52" s="8"/>
      <c r="R52" s="7">
        <f>E19</f>
        <v>3</v>
      </c>
      <c r="S52" s="3">
        <f>AVERAGE(R50:R53)</f>
        <v>3</v>
      </c>
      <c r="T52" s="3">
        <f>R52-S52</f>
        <v>0</v>
      </c>
      <c r="U52" s="8">
        <f>T52^2</f>
        <v>0</v>
      </c>
    </row>
    <row r="53" spans="2:21" ht="17" thickBot="1" x14ac:dyDescent="0.25">
      <c r="B53" s="10"/>
      <c r="F53" s="11"/>
      <c r="J53" s="12"/>
      <c r="R53" s="179">
        <f>E20</f>
        <v>6</v>
      </c>
      <c r="S53" s="3">
        <f>AVERAGE(R50:R53)</f>
        <v>3</v>
      </c>
      <c r="T53" s="3">
        <f>R53-S53</f>
        <v>3</v>
      </c>
      <c r="U53" s="177">
        <f>T53^2</f>
        <v>9</v>
      </c>
    </row>
    <row r="54" spans="2:21" x14ac:dyDescent="0.2">
      <c r="R54" s="7"/>
      <c r="S54" s="3"/>
      <c r="T54" s="3"/>
      <c r="U54" s="8"/>
    </row>
    <row r="55" spans="2:21" x14ac:dyDescent="0.2">
      <c r="R55" s="180" t="s">
        <v>126</v>
      </c>
      <c r="S55" s="3"/>
      <c r="T55" s="3"/>
      <c r="U55" s="173" t="s">
        <v>127</v>
      </c>
    </row>
    <row r="56" spans="2:21" x14ac:dyDescent="0.2">
      <c r="R56" s="181">
        <f>AVERAGE(R50:R53)</f>
        <v>3</v>
      </c>
      <c r="S56" s="3"/>
      <c r="T56" s="3"/>
      <c r="U56" s="8">
        <f>U50+U51+U52+U53</f>
        <v>14</v>
      </c>
    </row>
    <row r="57" spans="2:21" x14ac:dyDescent="0.2">
      <c r="R57" s="7"/>
      <c r="S57" s="3"/>
      <c r="T57" s="3"/>
      <c r="U57" s="8"/>
    </row>
    <row r="58" spans="2:21" x14ac:dyDescent="0.2">
      <c r="R58" s="182" t="s">
        <v>128</v>
      </c>
      <c r="S58" s="174">
        <v>4</v>
      </c>
      <c r="T58" s="175" t="s">
        <v>129</v>
      </c>
      <c r="U58" s="183">
        <f>U56/(S58-1)</f>
        <v>4.666666666666667</v>
      </c>
    </row>
    <row r="59" spans="2:21" x14ac:dyDescent="0.2">
      <c r="R59" s="7"/>
      <c r="S59" s="3"/>
      <c r="T59" s="176"/>
      <c r="U59" s="8"/>
    </row>
    <row r="60" spans="2:21" x14ac:dyDescent="0.2">
      <c r="R60" s="7"/>
      <c r="S60" s="3"/>
      <c r="T60" s="176" t="s">
        <v>130</v>
      </c>
      <c r="U60" s="8">
        <f>SQRT(U58)</f>
        <v>2.1602468994692869</v>
      </c>
    </row>
    <row r="61" spans="2:21" ht="17" thickBot="1" x14ac:dyDescent="0.25">
      <c r="R61" s="10"/>
      <c r="S61" s="11"/>
      <c r="T61" s="184" t="s">
        <v>141</v>
      </c>
      <c r="U61" s="168">
        <f>SQRT(U58)</f>
        <v>2.1602468994692869</v>
      </c>
    </row>
  </sheetData>
  <sortState ref="G13:I36">
    <sortCondition ref="G13:G36"/>
    <sortCondition ref="I13:I36"/>
  </sortState>
  <pageMargins left="0.75" right="0.75" top="1" bottom="1" header="0.5" footer="0.5"/>
  <pageSetup orientation="portrait" horizontalDpi="4294967292" verticalDpi="429496729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19"/>
  <sheetViews>
    <sheetView tabSelected="1" topLeftCell="A33" zoomScale="50" zoomScaleNormal="75" zoomScalePageLayoutView="75" workbookViewId="0">
      <selection activeCell="N28" sqref="N28"/>
    </sheetView>
  </sheetViews>
  <sheetFormatPr baseColWidth="10" defaultRowHeight="16" x14ac:dyDescent="0.2"/>
  <cols>
    <col min="2" max="2" width="2.1640625" customWidth="1"/>
    <col min="3" max="3" width="20.5" customWidth="1"/>
    <col min="4" max="4" width="25.83203125" customWidth="1"/>
    <col min="5" max="5" width="14.83203125" customWidth="1"/>
    <col min="6" max="6" width="5.6640625" customWidth="1"/>
    <col min="7" max="7" width="20.5" customWidth="1"/>
    <col min="8" max="8" width="26.33203125" customWidth="1"/>
    <col min="9" max="9" width="15.33203125" customWidth="1"/>
    <col min="10" max="10" width="2" customWidth="1"/>
    <col min="12" max="13" width="30.33203125" customWidth="1"/>
    <col min="14" max="14" width="49" customWidth="1"/>
    <col min="15" max="15" width="30" customWidth="1"/>
    <col min="16" max="16" width="33.1640625" customWidth="1"/>
  </cols>
  <sheetData>
    <row r="3" spans="2:15" ht="17" thickBot="1" x14ac:dyDescent="0.25"/>
    <row r="4" spans="2:15" ht="30" thickBot="1" x14ac:dyDescent="0.3">
      <c r="B4" s="46"/>
      <c r="C4" s="92" t="s">
        <v>118</v>
      </c>
      <c r="D4" s="5"/>
      <c r="E4" s="5"/>
      <c r="F4" s="5"/>
      <c r="G4" s="97" t="s">
        <v>54</v>
      </c>
      <c r="H4" s="5"/>
      <c r="I4" s="5"/>
      <c r="J4" s="6"/>
    </row>
    <row r="5" spans="2:15" ht="21" x14ac:dyDescent="0.25">
      <c r="B5" s="7"/>
      <c r="C5" s="47" t="s">
        <v>17</v>
      </c>
      <c r="D5" s="58" t="s">
        <v>114</v>
      </c>
      <c r="F5" s="52"/>
      <c r="G5" s="52"/>
      <c r="H5" s="52"/>
      <c r="I5" s="52"/>
      <c r="J5" s="8"/>
      <c r="M5" s="154" t="s">
        <v>55</v>
      </c>
      <c r="N5" s="155" t="s">
        <v>143</v>
      </c>
      <c r="O5" s="156" t="s">
        <v>142</v>
      </c>
    </row>
    <row r="6" spans="2:15" ht="21" x14ac:dyDescent="0.25">
      <c r="B6" s="7"/>
      <c r="C6" s="47" t="s">
        <v>16</v>
      </c>
      <c r="D6" s="59">
        <v>0.4375</v>
      </c>
      <c r="F6" s="52"/>
      <c r="G6" s="52"/>
      <c r="H6" s="52"/>
      <c r="I6" s="52"/>
      <c r="J6" s="8"/>
      <c r="M6" s="157"/>
      <c r="N6" s="153" t="s">
        <v>56</v>
      </c>
      <c r="O6" s="158" t="s">
        <v>132</v>
      </c>
    </row>
    <row r="7" spans="2:15" ht="21" x14ac:dyDescent="0.25">
      <c r="B7" s="7"/>
      <c r="C7" s="47"/>
      <c r="D7" s="54"/>
      <c r="F7" s="52"/>
      <c r="G7" s="52"/>
      <c r="H7" s="52"/>
      <c r="I7" s="52"/>
      <c r="J7" s="8"/>
      <c r="M7" s="133"/>
      <c r="N7" s="103"/>
      <c r="O7" s="159"/>
    </row>
    <row r="8" spans="2:15" ht="49" customHeight="1" thickBot="1" x14ac:dyDescent="0.35">
      <c r="B8" s="7"/>
      <c r="C8" s="55" t="s">
        <v>48</v>
      </c>
      <c r="D8" s="54"/>
      <c r="F8" s="52"/>
      <c r="G8" s="55" t="s">
        <v>12</v>
      </c>
      <c r="H8" s="52"/>
      <c r="I8" s="52"/>
      <c r="J8" s="8"/>
      <c r="M8" s="187" t="s">
        <v>52</v>
      </c>
      <c r="N8" s="188" t="s">
        <v>133</v>
      </c>
      <c r="O8" s="160"/>
    </row>
    <row r="9" spans="2:15" ht="21" x14ac:dyDescent="0.25">
      <c r="B9" s="7"/>
      <c r="D9" s="102" t="s">
        <v>94</v>
      </c>
      <c r="E9" s="102" t="s">
        <v>95</v>
      </c>
      <c r="F9" s="52"/>
      <c r="H9" s="102" t="s">
        <v>94</v>
      </c>
      <c r="I9" s="102" t="s">
        <v>95</v>
      </c>
      <c r="J9" s="8"/>
      <c r="M9" s="46">
        <v>0</v>
      </c>
      <c r="N9" s="5"/>
      <c r="O9" s="6"/>
    </row>
    <row r="10" spans="2:15" ht="19" x14ac:dyDescent="0.25">
      <c r="B10" s="7"/>
      <c r="C10" s="45" t="s">
        <v>4</v>
      </c>
      <c r="D10" s="103" t="s">
        <v>119</v>
      </c>
      <c r="E10" s="104"/>
      <c r="F10" s="9"/>
      <c r="G10" s="45" t="s">
        <v>8</v>
      </c>
      <c r="H10" s="103" t="s">
        <v>120</v>
      </c>
      <c r="I10" s="104"/>
      <c r="J10" s="8"/>
      <c r="M10" s="7">
        <v>1</v>
      </c>
      <c r="N10" s="3">
        <f>COUNT(E34)</f>
        <v>1</v>
      </c>
      <c r="O10" s="8"/>
    </row>
    <row r="11" spans="2:15" ht="20" thickBot="1" x14ac:dyDescent="0.3">
      <c r="B11" s="7"/>
      <c r="D11" s="53"/>
      <c r="E11" s="3"/>
      <c r="F11" s="3"/>
      <c r="H11" s="105"/>
      <c r="I11" s="45"/>
      <c r="J11" s="8"/>
      <c r="M11" s="7">
        <v>2</v>
      </c>
      <c r="N11" s="3">
        <f>COUNT(E35:E38)</f>
        <v>4</v>
      </c>
      <c r="O11" s="8"/>
    </row>
    <row r="12" spans="2:15" ht="19" thickBot="1" x14ac:dyDescent="0.25">
      <c r="B12" s="7"/>
      <c r="C12" s="42" t="s">
        <v>0</v>
      </c>
      <c r="D12" s="43" t="s">
        <v>1</v>
      </c>
      <c r="E12" s="43" t="s">
        <v>51</v>
      </c>
      <c r="F12" s="3"/>
      <c r="G12" s="49" t="s">
        <v>0</v>
      </c>
      <c r="H12" s="50" t="s">
        <v>1</v>
      </c>
      <c r="I12" s="43" t="s">
        <v>51</v>
      </c>
      <c r="J12" s="8"/>
      <c r="M12" s="7">
        <v>3</v>
      </c>
      <c r="N12" s="3">
        <f>COUNT(E39:E45)</f>
        <v>7</v>
      </c>
      <c r="O12" s="8"/>
    </row>
    <row r="13" spans="2:15" ht="19" x14ac:dyDescent="0.25">
      <c r="B13" s="7"/>
      <c r="C13" s="56" t="s">
        <v>59</v>
      </c>
      <c r="D13" s="44" t="s">
        <v>63</v>
      </c>
      <c r="E13" s="44">
        <v>0</v>
      </c>
      <c r="F13" s="107"/>
      <c r="G13" s="56" t="s">
        <v>59</v>
      </c>
      <c r="H13" s="44" t="s">
        <v>63</v>
      </c>
      <c r="I13" s="44">
        <v>0</v>
      </c>
      <c r="J13" s="8"/>
      <c r="M13" s="7">
        <v>4</v>
      </c>
      <c r="N13" s="3">
        <f>COUNT(E46:E50)</f>
        <v>5</v>
      </c>
      <c r="O13" s="8"/>
    </row>
    <row r="14" spans="2:15" ht="19" x14ac:dyDescent="0.25">
      <c r="B14" s="7"/>
      <c r="C14" s="56" t="s">
        <v>59</v>
      </c>
      <c r="D14" s="44" t="s">
        <v>63</v>
      </c>
      <c r="E14" s="44">
        <v>0</v>
      </c>
      <c r="F14" s="107"/>
      <c r="G14" s="56" t="s">
        <v>59</v>
      </c>
      <c r="H14" s="44" t="s">
        <v>63</v>
      </c>
      <c r="I14" s="44">
        <v>0</v>
      </c>
      <c r="J14" s="8"/>
      <c r="M14" s="7">
        <v>5</v>
      </c>
      <c r="N14" s="3">
        <f>COUNT(E51:E52)</f>
        <v>2</v>
      </c>
      <c r="O14" s="8"/>
    </row>
    <row r="15" spans="2:15" ht="19" x14ac:dyDescent="0.25">
      <c r="B15" s="7"/>
      <c r="C15" s="56" t="s">
        <v>59</v>
      </c>
      <c r="D15" s="44" t="s">
        <v>63</v>
      </c>
      <c r="E15" s="44">
        <v>0</v>
      </c>
      <c r="F15" s="107"/>
      <c r="G15" s="56" t="s">
        <v>59</v>
      </c>
      <c r="H15" s="44" t="s">
        <v>63</v>
      </c>
      <c r="I15" s="44">
        <v>0</v>
      </c>
      <c r="J15" s="8"/>
      <c r="M15" s="7">
        <v>6</v>
      </c>
      <c r="N15" s="3">
        <f>COUNT(E53)</f>
        <v>1</v>
      </c>
      <c r="O15" s="8"/>
    </row>
    <row r="16" spans="2:15" ht="19" x14ac:dyDescent="0.25">
      <c r="B16" s="7"/>
      <c r="C16" s="56" t="s">
        <v>59</v>
      </c>
      <c r="D16" s="44" t="s">
        <v>63</v>
      </c>
      <c r="E16" s="44">
        <v>0</v>
      </c>
      <c r="F16" s="107"/>
      <c r="G16" s="56" t="s">
        <v>59</v>
      </c>
      <c r="H16" s="44" t="s">
        <v>63</v>
      </c>
      <c r="I16" s="106">
        <v>1</v>
      </c>
      <c r="J16" s="8"/>
      <c r="M16" s="7">
        <v>7</v>
      </c>
      <c r="N16" s="3"/>
      <c r="O16" s="8"/>
    </row>
    <row r="17" spans="2:15" ht="19" x14ac:dyDescent="0.25">
      <c r="B17" s="7"/>
      <c r="C17" s="56" t="s">
        <v>59</v>
      </c>
      <c r="D17" s="44" t="s">
        <v>63</v>
      </c>
      <c r="E17" s="44">
        <v>0</v>
      </c>
      <c r="F17" s="107"/>
      <c r="G17" s="56" t="s">
        <v>59</v>
      </c>
      <c r="H17" s="44" t="s">
        <v>63</v>
      </c>
      <c r="I17" s="44">
        <v>1</v>
      </c>
      <c r="J17" s="8"/>
      <c r="M17" s="7">
        <v>8</v>
      </c>
      <c r="N17" s="3"/>
      <c r="O17" s="8"/>
    </row>
    <row r="18" spans="2:15" ht="19" x14ac:dyDescent="0.25">
      <c r="B18" s="7"/>
      <c r="C18" s="56" t="s">
        <v>59</v>
      </c>
      <c r="D18" s="44" t="s">
        <v>63</v>
      </c>
      <c r="E18" s="44">
        <v>0</v>
      </c>
      <c r="F18" s="107"/>
      <c r="G18" s="56" t="s">
        <v>59</v>
      </c>
      <c r="H18" s="44" t="s">
        <v>63</v>
      </c>
      <c r="I18" s="44">
        <v>2</v>
      </c>
      <c r="J18" s="8"/>
      <c r="M18" s="7">
        <v>9</v>
      </c>
      <c r="N18" s="3"/>
      <c r="O18" s="8"/>
    </row>
    <row r="19" spans="2:15" ht="19" x14ac:dyDescent="0.25">
      <c r="B19" s="7"/>
      <c r="C19" s="111" t="s">
        <v>59</v>
      </c>
      <c r="D19" s="45" t="s">
        <v>63</v>
      </c>
      <c r="E19" s="45">
        <v>0</v>
      </c>
      <c r="F19" s="3"/>
      <c r="G19" s="111" t="s">
        <v>59</v>
      </c>
      <c r="H19" s="45" t="s">
        <v>63</v>
      </c>
      <c r="I19" s="45">
        <v>2</v>
      </c>
      <c r="J19" s="8"/>
      <c r="M19" s="7">
        <v>10</v>
      </c>
      <c r="N19" s="3"/>
      <c r="O19" s="8"/>
    </row>
    <row r="20" spans="2:15" ht="19" x14ac:dyDescent="0.25">
      <c r="B20" s="7"/>
      <c r="C20" s="111" t="s">
        <v>59</v>
      </c>
      <c r="D20" s="44" t="s">
        <v>63</v>
      </c>
      <c r="E20" s="125">
        <v>0</v>
      </c>
      <c r="F20" s="3"/>
      <c r="G20" s="111" t="s">
        <v>59</v>
      </c>
      <c r="H20" s="44" t="s">
        <v>63</v>
      </c>
      <c r="I20" s="125">
        <v>2</v>
      </c>
      <c r="J20" s="8"/>
      <c r="M20" s="7">
        <v>11</v>
      </c>
      <c r="N20" s="161"/>
      <c r="O20" s="8"/>
    </row>
    <row r="21" spans="2:15" ht="20" thickBot="1" x14ac:dyDescent="0.3">
      <c r="B21" s="7"/>
      <c r="C21" s="111" t="s">
        <v>59</v>
      </c>
      <c r="D21" s="118" t="s">
        <v>63</v>
      </c>
      <c r="E21" s="130">
        <v>0</v>
      </c>
      <c r="F21" s="3"/>
      <c r="G21" s="111" t="s">
        <v>59</v>
      </c>
      <c r="H21" s="118" t="s">
        <v>63</v>
      </c>
      <c r="I21" s="130">
        <v>3</v>
      </c>
      <c r="J21" s="8"/>
      <c r="M21" s="10">
        <v>12</v>
      </c>
      <c r="N21" s="189"/>
      <c r="O21" s="12"/>
    </row>
    <row r="22" spans="2:15" ht="20" thickBot="1" x14ac:dyDescent="0.3">
      <c r="B22" s="7"/>
      <c r="C22" s="111" t="s">
        <v>59</v>
      </c>
      <c r="D22" s="45" t="s">
        <v>63</v>
      </c>
      <c r="E22" s="45">
        <v>0</v>
      </c>
      <c r="F22" s="3"/>
      <c r="G22" s="111" t="s">
        <v>59</v>
      </c>
      <c r="H22" s="45" t="s">
        <v>63</v>
      </c>
      <c r="I22" s="45">
        <v>3</v>
      </c>
      <c r="J22" s="8"/>
      <c r="M22" s="3"/>
      <c r="N22" s="161"/>
      <c r="O22" s="3"/>
    </row>
    <row r="23" spans="2:15" ht="20" thickBot="1" x14ac:dyDescent="0.3">
      <c r="B23" s="7"/>
      <c r="C23" s="113" t="s">
        <v>59</v>
      </c>
      <c r="D23" s="116" t="s">
        <v>63</v>
      </c>
      <c r="E23" s="116">
        <v>1</v>
      </c>
      <c r="F23" s="3"/>
      <c r="G23" s="113" t="s">
        <v>59</v>
      </c>
      <c r="H23" s="116" t="s">
        <v>63</v>
      </c>
      <c r="I23" s="116">
        <v>3</v>
      </c>
      <c r="J23" s="8"/>
      <c r="M23" s="3"/>
      <c r="N23" s="161"/>
      <c r="O23" s="3"/>
    </row>
    <row r="24" spans="2:15" ht="19" x14ac:dyDescent="0.25">
      <c r="B24" s="7"/>
      <c r="C24" s="56" t="s">
        <v>59</v>
      </c>
      <c r="D24" s="44" t="s">
        <v>63</v>
      </c>
      <c r="E24" s="44">
        <v>1</v>
      </c>
      <c r="F24" s="3"/>
      <c r="G24" s="56" t="s">
        <v>59</v>
      </c>
      <c r="H24" s="44" t="s">
        <v>63</v>
      </c>
      <c r="I24" s="44">
        <v>3</v>
      </c>
      <c r="J24" s="8"/>
      <c r="M24" s="3"/>
      <c r="N24" s="3"/>
      <c r="O24" s="3"/>
    </row>
    <row r="25" spans="2:15" ht="19" x14ac:dyDescent="0.25">
      <c r="B25" s="7"/>
      <c r="C25" s="56" t="s">
        <v>59</v>
      </c>
      <c r="D25" s="44" t="s">
        <v>63</v>
      </c>
      <c r="E25" s="44">
        <v>1</v>
      </c>
      <c r="F25" s="3"/>
      <c r="G25" s="56" t="s">
        <v>59</v>
      </c>
      <c r="H25" s="44" t="s">
        <v>63</v>
      </c>
      <c r="I25" s="44">
        <v>3</v>
      </c>
      <c r="J25" s="8"/>
    </row>
    <row r="26" spans="2:15" ht="19" x14ac:dyDescent="0.25">
      <c r="B26" s="7"/>
      <c r="C26" s="56" t="s">
        <v>59</v>
      </c>
      <c r="D26" s="44" t="s">
        <v>63</v>
      </c>
      <c r="E26" s="44">
        <v>1</v>
      </c>
      <c r="F26" s="3"/>
      <c r="G26" s="56" t="s">
        <v>59</v>
      </c>
      <c r="H26" s="44" t="s">
        <v>63</v>
      </c>
      <c r="I26" s="44">
        <v>3</v>
      </c>
      <c r="J26" s="8"/>
    </row>
    <row r="27" spans="2:15" ht="19" x14ac:dyDescent="0.25">
      <c r="B27" s="7"/>
      <c r="C27" s="56" t="s">
        <v>59</v>
      </c>
      <c r="D27" s="44" t="s">
        <v>63</v>
      </c>
      <c r="E27" s="44">
        <v>1</v>
      </c>
      <c r="F27" s="3"/>
      <c r="G27" s="56" t="s">
        <v>59</v>
      </c>
      <c r="H27" s="44" t="s">
        <v>63</v>
      </c>
      <c r="I27" s="44">
        <v>4</v>
      </c>
      <c r="J27" s="8"/>
    </row>
    <row r="28" spans="2:15" ht="19" x14ac:dyDescent="0.25">
      <c r="B28" s="7"/>
      <c r="C28" s="56" t="s">
        <v>59</v>
      </c>
      <c r="D28" s="44" t="s">
        <v>63</v>
      </c>
      <c r="E28" s="44">
        <v>1</v>
      </c>
      <c r="F28" s="3"/>
      <c r="G28" s="56" t="s">
        <v>59</v>
      </c>
      <c r="H28" s="44" t="s">
        <v>63</v>
      </c>
      <c r="I28" s="44">
        <v>4</v>
      </c>
      <c r="J28" s="8"/>
    </row>
    <row r="29" spans="2:15" ht="19" x14ac:dyDescent="0.25">
      <c r="B29" s="7"/>
      <c r="C29" s="56" t="s">
        <v>59</v>
      </c>
      <c r="D29" s="44" t="s">
        <v>63</v>
      </c>
      <c r="E29" s="44">
        <v>1</v>
      </c>
      <c r="F29" s="3"/>
      <c r="G29" s="56" t="s">
        <v>59</v>
      </c>
      <c r="H29" s="44" t="s">
        <v>63</v>
      </c>
      <c r="I29" s="44">
        <v>4</v>
      </c>
      <c r="J29" s="8"/>
    </row>
    <row r="30" spans="2:15" ht="19" x14ac:dyDescent="0.25">
      <c r="B30" s="7"/>
      <c r="C30" s="111" t="s">
        <v>59</v>
      </c>
      <c r="D30" s="45" t="s">
        <v>63</v>
      </c>
      <c r="E30" s="45">
        <v>1</v>
      </c>
      <c r="F30" s="3"/>
      <c r="G30" s="111" t="s">
        <v>59</v>
      </c>
      <c r="H30" s="45" t="s">
        <v>63</v>
      </c>
      <c r="I30" s="45">
        <v>4</v>
      </c>
      <c r="J30" s="8"/>
    </row>
    <row r="31" spans="2:15" ht="19" x14ac:dyDescent="0.25">
      <c r="B31" s="7"/>
      <c r="C31" s="111" t="s">
        <v>59</v>
      </c>
      <c r="D31" s="44" t="s">
        <v>63</v>
      </c>
      <c r="E31" s="125">
        <v>1</v>
      </c>
      <c r="F31" s="3"/>
      <c r="G31" s="111" t="s">
        <v>59</v>
      </c>
      <c r="H31" s="44" t="s">
        <v>63</v>
      </c>
      <c r="I31" s="125">
        <v>6</v>
      </c>
      <c r="J31" s="8"/>
    </row>
    <row r="32" spans="2:15" ht="19" x14ac:dyDescent="0.25">
      <c r="B32" s="7"/>
      <c r="C32" s="111" t="s">
        <v>59</v>
      </c>
      <c r="D32" s="118" t="s">
        <v>63</v>
      </c>
      <c r="E32" s="126">
        <v>2</v>
      </c>
      <c r="F32" s="3"/>
      <c r="G32" s="111" t="s">
        <v>59</v>
      </c>
      <c r="H32" s="118" t="s">
        <v>63</v>
      </c>
      <c r="I32" s="130">
        <v>9</v>
      </c>
      <c r="J32" s="8"/>
    </row>
    <row r="33" spans="2:16" ht="25" thickBot="1" x14ac:dyDescent="0.35">
      <c r="B33" s="7"/>
      <c r="C33" s="101" t="s">
        <v>67</v>
      </c>
      <c r="D33" s="101"/>
      <c r="E33" s="101"/>
      <c r="F33" s="3"/>
      <c r="G33" s="101" t="s">
        <v>67</v>
      </c>
      <c r="H33" s="101"/>
      <c r="J33" s="8"/>
    </row>
    <row r="34" spans="2:16" ht="20" thickBot="1" x14ac:dyDescent="0.3">
      <c r="B34" s="7"/>
      <c r="C34" s="113" t="s">
        <v>97</v>
      </c>
      <c r="D34" s="116" t="s">
        <v>96</v>
      </c>
      <c r="E34" s="116">
        <v>1</v>
      </c>
      <c r="F34" s="3"/>
      <c r="G34" s="113" t="s">
        <v>97</v>
      </c>
      <c r="H34" s="116" t="s">
        <v>96</v>
      </c>
      <c r="I34" s="116">
        <v>0</v>
      </c>
      <c r="J34" s="8"/>
    </row>
    <row r="35" spans="2:16" ht="19" x14ac:dyDescent="0.25">
      <c r="B35" s="7"/>
      <c r="C35" s="56" t="s">
        <v>97</v>
      </c>
      <c r="D35" s="44" t="s">
        <v>96</v>
      </c>
      <c r="E35" s="44">
        <v>2</v>
      </c>
      <c r="F35" s="3"/>
      <c r="G35" s="56" t="s">
        <v>97</v>
      </c>
      <c r="H35" s="44" t="s">
        <v>96</v>
      </c>
      <c r="I35" s="44">
        <v>0</v>
      </c>
      <c r="J35" s="8"/>
    </row>
    <row r="36" spans="2:16" ht="19" x14ac:dyDescent="0.25">
      <c r="B36" s="7"/>
      <c r="C36" s="56" t="s">
        <v>97</v>
      </c>
      <c r="D36" s="44" t="s">
        <v>96</v>
      </c>
      <c r="E36" s="44">
        <v>2</v>
      </c>
      <c r="F36" s="3"/>
      <c r="G36" s="56" t="s">
        <v>97</v>
      </c>
      <c r="H36" s="44" t="s">
        <v>96</v>
      </c>
      <c r="I36" s="44">
        <v>0</v>
      </c>
      <c r="J36" s="8"/>
    </row>
    <row r="37" spans="2:16" ht="19" x14ac:dyDescent="0.25">
      <c r="B37" s="7"/>
      <c r="C37" s="56" t="s">
        <v>97</v>
      </c>
      <c r="D37" s="44" t="s">
        <v>96</v>
      </c>
      <c r="E37" s="44">
        <v>2</v>
      </c>
      <c r="F37" s="3"/>
      <c r="G37" s="56" t="s">
        <v>97</v>
      </c>
      <c r="H37" s="44" t="s">
        <v>96</v>
      </c>
      <c r="I37" s="44">
        <v>0</v>
      </c>
      <c r="J37" s="8"/>
    </row>
    <row r="38" spans="2:16" ht="19" x14ac:dyDescent="0.25">
      <c r="B38" s="7"/>
      <c r="C38" s="56" t="s">
        <v>97</v>
      </c>
      <c r="D38" s="44" t="s">
        <v>96</v>
      </c>
      <c r="E38" s="44">
        <v>2</v>
      </c>
      <c r="F38" s="3"/>
      <c r="G38" s="56" t="s">
        <v>97</v>
      </c>
      <c r="H38" s="44" t="s">
        <v>96</v>
      </c>
      <c r="I38" s="44">
        <v>0</v>
      </c>
      <c r="J38" s="8"/>
    </row>
    <row r="39" spans="2:16" ht="19" x14ac:dyDescent="0.25">
      <c r="B39" s="7"/>
      <c r="C39" s="56" t="s">
        <v>97</v>
      </c>
      <c r="D39" s="44" t="s">
        <v>96</v>
      </c>
      <c r="E39" s="106">
        <v>3</v>
      </c>
      <c r="F39" s="3"/>
      <c r="G39" s="56" t="s">
        <v>97</v>
      </c>
      <c r="H39" s="44" t="s">
        <v>96</v>
      </c>
      <c r="I39" s="44">
        <v>1</v>
      </c>
      <c r="J39" s="8"/>
    </row>
    <row r="40" spans="2:16" ht="19" x14ac:dyDescent="0.25">
      <c r="B40" s="7"/>
      <c r="C40" s="56" t="s">
        <v>97</v>
      </c>
      <c r="D40" s="44" t="s">
        <v>96</v>
      </c>
      <c r="E40" s="130">
        <v>3</v>
      </c>
      <c r="F40" s="3"/>
      <c r="G40" s="56" t="s">
        <v>97</v>
      </c>
      <c r="H40" s="44" t="s">
        <v>96</v>
      </c>
      <c r="I40" s="130">
        <v>1</v>
      </c>
      <c r="J40" s="8"/>
    </row>
    <row r="41" spans="2:16" ht="19" x14ac:dyDescent="0.25">
      <c r="B41" s="7"/>
      <c r="C41" s="111" t="s">
        <v>97</v>
      </c>
      <c r="D41" s="45" t="s">
        <v>96</v>
      </c>
      <c r="E41" s="45">
        <v>3</v>
      </c>
      <c r="F41" s="3"/>
      <c r="G41" s="111" t="s">
        <v>97</v>
      </c>
      <c r="H41" s="45" t="s">
        <v>96</v>
      </c>
      <c r="I41" s="45">
        <v>1</v>
      </c>
      <c r="J41" s="8"/>
    </row>
    <row r="42" spans="2:16" ht="19" x14ac:dyDescent="0.25">
      <c r="B42" s="7"/>
      <c r="C42" s="111" t="s">
        <v>97</v>
      </c>
      <c r="D42" s="44" t="s">
        <v>96</v>
      </c>
      <c r="E42" s="125">
        <v>3</v>
      </c>
      <c r="F42" s="3"/>
      <c r="G42" s="111" t="s">
        <v>97</v>
      </c>
      <c r="H42" s="44" t="s">
        <v>96</v>
      </c>
      <c r="I42" s="125">
        <v>1</v>
      </c>
      <c r="J42" s="8"/>
    </row>
    <row r="43" spans="2:16" ht="20" thickBot="1" x14ac:dyDescent="0.3">
      <c r="B43" s="7"/>
      <c r="C43" s="111" t="s">
        <v>97</v>
      </c>
      <c r="D43" s="118" t="s">
        <v>96</v>
      </c>
      <c r="E43" s="130">
        <v>3</v>
      </c>
      <c r="F43" s="3"/>
      <c r="G43" s="111" t="s">
        <v>97</v>
      </c>
      <c r="H43" s="118" t="s">
        <v>96</v>
      </c>
      <c r="I43" s="130">
        <v>1</v>
      </c>
      <c r="J43" s="8"/>
    </row>
    <row r="44" spans="2:16" ht="22" thickBot="1" x14ac:dyDescent="0.3">
      <c r="B44" s="7"/>
      <c r="C44" s="111" t="s">
        <v>97</v>
      </c>
      <c r="D44" s="45" t="s">
        <v>96</v>
      </c>
      <c r="E44" s="45">
        <v>3</v>
      </c>
      <c r="F44" s="3"/>
      <c r="G44" s="111" t="s">
        <v>97</v>
      </c>
      <c r="H44" s="45" t="s">
        <v>96</v>
      </c>
      <c r="I44" s="45">
        <v>1</v>
      </c>
      <c r="J44" s="8"/>
      <c r="L44" s="194" t="s">
        <v>122</v>
      </c>
      <c r="M44" s="195"/>
      <c r="N44" s="162" t="s">
        <v>143</v>
      </c>
      <c r="O44" s="162" t="s">
        <v>145</v>
      </c>
      <c r="P44" s="163"/>
    </row>
    <row r="45" spans="2:16" ht="20" thickBot="1" x14ac:dyDescent="0.3">
      <c r="B45" s="7"/>
      <c r="C45" s="113" t="s">
        <v>97</v>
      </c>
      <c r="D45" s="116" t="s">
        <v>96</v>
      </c>
      <c r="E45" s="116">
        <v>3</v>
      </c>
      <c r="F45" s="3"/>
      <c r="G45" s="113" t="s">
        <v>97</v>
      </c>
      <c r="H45" s="116" t="s">
        <v>96</v>
      </c>
      <c r="I45" s="116">
        <v>1</v>
      </c>
      <c r="J45" s="8"/>
      <c r="L45" s="7"/>
      <c r="M45" s="152"/>
      <c r="N45" s="152" t="s">
        <v>56</v>
      </c>
      <c r="O45" s="152" t="s">
        <v>57</v>
      </c>
      <c r="P45" s="164"/>
    </row>
    <row r="46" spans="2:16" ht="20" thickBot="1" x14ac:dyDescent="0.3">
      <c r="B46" s="7"/>
      <c r="C46" s="56" t="s">
        <v>97</v>
      </c>
      <c r="D46" s="44" t="s">
        <v>96</v>
      </c>
      <c r="E46" s="44">
        <v>4</v>
      </c>
      <c r="F46" s="3"/>
      <c r="G46" s="56" t="s">
        <v>97</v>
      </c>
      <c r="H46" s="44" t="s">
        <v>96</v>
      </c>
      <c r="I46" s="44">
        <v>1</v>
      </c>
      <c r="J46" s="8"/>
      <c r="L46" s="10"/>
      <c r="M46" s="167" t="s">
        <v>123</v>
      </c>
      <c r="N46" s="167" t="s">
        <v>135</v>
      </c>
      <c r="O46" s="167" t="s">
        <v>136</v>
      </c>
      <c r="P46" s="168" t="s">
        <v>137</v>
      </c>
    </row>
    <row r="47" spans="2:16" ht="19" x14ac:dyDescent="0.25">
      <c r="B47" s="7"/>
      <c r="C47" s="56" t="s">
        <v>97</v>
      </c>
      <c r="D47" s="44" t="s">
        <v>96</v>
      </c>
      <c r="E47" s="44">
        <v>4</v>
      </c>
      <c r="F47" s="3"/>
      <c r="G47" s="56" t="s">
        <v>97</v>
      </c>
      <c r="H47" s="44" t="s">
        <v>96</v>
      </c>
      <c r="I47" s="106">
        <v>2</v>
      </c>
      <c r="J47" s="8"/>
      <c r="L47" s="7"/>
      <c r="M47" s="3">
        <f t="shared" ref="M47:M66" si="0">E34</f>
        <v>1</v>
      </c>
      <c r="N47" s="3">
        <f>AVERAGE(M47:M66)</f>
        <v>3.3</v>
      </c>
      <c r="O47" s="3">
        <f t="shared" ref="O47:O66" si="1">M47-N47</f>
        <v>-2.2999999999999998</v>
      </c>
      <c r="P47" s="8">
        <f t="shared" ref="P47:P66" si="2">(O47)^2</f>
        <v>5.2899999999999991</v>
      </c>
    </row>
    <row r="48" spans="2:16" ht="19" x14ac:dyDescent="0.25">
      <c r="B48" s="7"/>
      <c r="C48" s="56" t="s">
        <v>97</v>
      </c>
      <c r="D48" s="44" t="s">
        <v>96</v>
      </c>
      <c r="E48" s="44">
        <v>4</v>
      </c>
      <c r="F48" s="3"/>
      <c r="G48" s="56" t="s">
        <v>97</v>
      </c>
      <c r="H48" s="44" t="s">
        <v>96</v>
      </c>
      <c r="I48" s="44">
        <v>2</v>
      </c>
      <c r="J48" s="8"/>
      <c r="L48" s="7"/>
      <c r="M48" s="3">
        <f t="shared" si="0"/>
        <v>2</v>
      </c>
      <c r="N48" s="3">
        <f>AVERAGE(M47:M66)</f>
        <v>3.3</v>
      </c>
      <c r="O48" s="3">
        <f t="shared" si="1"/>
        <v>-1.2999999999999998</v>
      </c>
      <c r="P48" s="8">
        <f t="shared" si="2"/>
        <v>1.6899999999999995</v>
      </c>
    </row>
    <row r="49" spans="2:16" ht="19" x14ac:dyDescent="0.25">
      <c r="B49" s="7"/>
      <c r="C49" s="56" t="s">
        <v>97</v>
      </c>
      <c r="D49" s="44" t="s">
        <v>96</v>
      </c>
      <c r="E49" s="44">
        <v>4</v>
      </c>
      <c r="F49" s="3"/>
      <c r="G49" s="56" t="s">
        <v>97</v>
      </c>
      <c r="H49" s="44" t="s">
        <v>96</v>
      </c>
      <c r="I49" s="44">
        <v>2</v>
      </c>
      <c r="J49" s="8"/>
      <c r="L49" s="7"/>
      <c r="M49" s="3">
        <f t="shared" si="0"/>
        <v>2</v>
      </c>
      <c r="N49" s="3">
        <f>AVERAGE(M47:M66)</f>
        <v>3.3</v>
      </c>
      <c r="O49" s="3">
        <f t="shared" si="1"/>
        <v>-1.2999999999999998</v>
      </c>
      <c r="P49" s="8">
        <f t="shared" si="2"/>
        <v>1.6899999999999995</v>
      </c>
    </row>
    <row r="50" spans="2:16" ht="19" x14ac:dyDescent="0.25">
      <c r="B50" s="7"/>
      <c r="C50" s="56" t="s">
        <v>97</v>
      </c>
      <c r="D50" s="44" t="s">
        <v>96</v>
      </c>
      <c r="E50" s="44">
        <v>4</v>
      </c>
      <c r="F50" s="3"/>
      <c r="G50" s="56" t="s">
        <v>97</v>
      </c>
      <c r="H50" s="44" t="s">
        <v>96</v>
      </c>
      <c r="I50" s="44">
        <v>2</v>
      </c>
      <c r="J50" s="8"/>
      <c r="L50" s="7"/>
      <c r="M50" s="3">
        <f t="shared" si="0"/>
        <v>2</v>
      </c>
      <c r="N50" s="3">
        <f>AVERAGE(M47:M66)</f>
        <v>3.3</v>
      </c>
      <c r="O50" s="3">
        <f t="shared" si="1"/>
        <v>-1.2999999999999998</v>
      </c>
      <c r="P50" s="8">
        <f t="shared" si="2"/>
        <v>1.6899999999999995</v>
      </c>
    </row>
    <row r="51" spans="2:16" ht="19" x14ac:dyDescent="0.25">
      <c r="B51" s="7"/>
      <c r="C51" s="56" t="s">
        <v>97</v>
      </c>
      <c r="D51" s="44" t="s">
        <v>96</v>
      </c>
      <c r="E51" s="130">
        <v>5</v>
      </c>
      <c r="F51" s="3"/>
      <c r="G51" s="56" t="s">
        <v>97</v>
      </c>
      <c r="H51" s="44" t="s">
        <v>96</v>
      </c>
      <c r="I51" s="130">
        <v>2</v>
      </c>
      <c r="J51" s="8"/>
      <c r="L51" s="7"/>
      <c r="M51" s="3">
        <f t="shared" si="0"/>
        <v>2</v>
      </c>
      <c r="N51" s="3">
        <f>AVERAGE(M47:M66)</f>
        <v>3.3</v>
      </c>
      <c r="O51" s="161">
        <f t="shared" si="1"/>
        <v>-1.2999999999999998</v>
      </c>
      <c r="P51" s="8">
        <f t="shared" si="2"/>
        <v>1.6899999999999995</v>
      </c>
    </row>
    <row r="52" spans="2:16" ht="19" x14ac:dyDescent="0.25">
      <c r="B52" s="7"/>
      <c r="C52" s="111" t="s">
        <v>97</v>
      </c>
      <c r="D52" s="45" t="s">
        <v>96</v>
      </c>
      <c r="E52" s="45">
        <v>5</v>
      </c>
      <c r="F52" s="3"/>
      <c r="G52" s="111" t="s">
        <v>97</v>
      </c>
      <c r="H52" s="45" t="s">
        <v>96</v>
      </c>
      <c r="I52" s="45">
        <v>7</v>
      </c>
      <c r="J52" s="8"/>
      <c r="L52" s="7"/>
      <c r="M52" s="3">
        <f t="shared" si="0"/>
        <v>3</v>
      </c>
      <c r="N52" s="3">
        <f>AVERAGE(M47:M66)</f>
        <v>3.3</v>
      </c>
      <c r="O52" s="161">
        <f t="shared" si="1"/>
        <v>-0.29999999999999982</v>
      </c>
      <c r="P52" s="8">
        <f t="shared" si="2"/>
        <v>8.99999999999999E-2</v>
      </c>
    </row>
    <row r="53" spans="2:16" ht="20" thickBot="1" x14ac:dyDescent="0.3">
      <c r="B53" s="10"/>
      <c r="C53" s="136" t="s">
        <v>97</v>
      </c>
      <c r="D53" s="94" t="s">
        <v>96</v>
      </c>
      <c r="E53" s="94">
        <v>6</v>
      </c>
      <c r="F53" s="11"/>
      <c r="G53" s="186" t="s">
        <v>97</v>
      </c>
      <c r="H53" s="115" t="s">
        <v>96</v>
      </c>
      <c r="I53" s="185">
        <v>0</v>
      </c>
      <c r="J53" s="12"/>
      <c r="L53" s="7"/>
      <c r="M53" s="3">
        <f t="shared" si="0"/>
        <v>3</v>
      </c>
      <c r="N53" s="3">
        <f>AVERAGE(M47:M66)</f>
        <v>3.3</v>
      </c>
      <c r="O53" s="161">
        <f t="shared" si="1"/>
        <v>-0.29999999999999982</v>
      </c>
      <c r="P53" s="8">
        <f t="shared" si="2"/>
        <v>8.99999999999999E-2</v>
      </c>
    </row>
    <row r="54" spans="2:16" ht="25" thickBot="1" x14ac:dyDescent="0.35">
      <c r="C54" s="101" t="s">
        <v>68</v>
      </c>
      <c r="G54" s="136" t="s">
        <v>60</v>
      </c>
      <c r="H54" s="94" t="s">
        <v>64</v>
      </c>
      <c r="I54" s="151">
        <v>0</v>
      </c>
      <c r="L54" s="7"/>
      <c r="M54" s="3">
        <f t="shared" si="0"/>
        <v>3</v>
      </c>
      <c r="N54" s="3">
        <f>AVERAGE(M47:M66)</f>
        <v>3.3</v>
      </c>
      <c r="O54" s="161">
        <f t="shared" si="1"/>
        <v>-0.29999999999999982</v>
      </c>
      <c r="P54" s="8">
        <f t="shared" si="2"/>
        <v>8.99999999999999E-2</v>
      </c>
    </row>
    <row r="55" spans="2:16" ht="19" x14ac:dyDescent="0.25">
      <c r="C55" s="111" t="s">
        <v>60</v>
      </c>
      <c r="D55" s="45" t="s">
        <v>64</v>
      </c>
      <c r="E55" s="122">
        <v>0</v>
      </c>
      <c r="G55" s="111" t="s">
        <v>60</v>
      </c>
      <c r="H55" s="45" t="s">
        <v>64</v>
      </c>
      <c r="I55" s="45">
        <v>0</v>
      </c>
      <c r="L55" s="7"/>
      <c r="M55" s="3">
        <f t="shared" si="0"/>
        <v>3</v>
      </c>
      <c r="N55" s="3">
        <f>AVERAGE(M47:M66)</f>
        <v>3.3</v>
      </c>
      <c r="O55" s="161">
        <f t="shared" si="1"/>
        <v>-0.29999999999999982</v>
      </c>
      <c r="P55" s="8">
        <f t="shared" si="2"/>
        <v>8.99999999999999E-2</v>
      </c>
    </row>
    <row r="56" spans="2:16" ht="24" x14ac:dyDescent="0.3">
      <c r="C56" s="111" t="s">
        <v>60</v>
      </c>
      <c r="D56" s="45" t="s">
        <v>64</v>
      </c>
      <c r="E56" s="45">
        <v>0</v>
      </c>
      <c r="F56" s="101"/>
      <c r="G56" s="111" t="s">
        <v>60</v>
      </c>
      <c r="H56" s="45" t="s">
        <v>64</v>
      </c>
      <c r="I56" s="45">
        <v>1</v>
      </c>
      <c r="L56" s="7"/>
      <c r="M56" s="3">
        <f t="shared" si="0"/>
        <v>3</v>
      </c>
      <c r="N56" s="3">
        <f>AVERAGE(M47:M66)</f>
        <v>3.3</v>
      </c>
      <c r="O56" s="161">
        <f t="shared" si="1"/>
        <v>-0.29999999999999982</v>
      </c>
      <c r="P56" s="8">
        <f t="shared" si="2"/>
        <v>8.99999999999999E-2</v>
      </c>
    </row>
    <row r="57" spans="2:16" ht="19" x14ac:dyDescent="0.25">
      <c r="C57" s="111" t="s">
        <v>60</v>
      </c>
      <c r="D57" s="45" t="s">
        <v>64</v>
      </c>
      <c r="E57" s="45">
        <v>0</v>
      </c>
      <c r="G57" s="111" t="s">
        <v>60</v>
      </c>
      <c r="H57" s="45" t="s">
        <v>64</v>
      </c>
      <c r="I57" s="45">
        <v>1</v>
      </c>
      <c r="L57" s="7"/>
      <c r="M57" s="3">
        <f t="shared" si="0"/>
        <v>3</v>
      </c>
      <c r="N57" s="3">
        <f>AVERAGE(M47:M66)</f>
        <v>3.3</v>
      </c>
      <c r="O57" s="161">
        <f t="shared" si="1"/>
        <v>-0.29999999999999982</v>
      </c>
      <c r="P57" s="8">
        <f t="shared" si="2"/>
        <v>8.99999999999999E-2</v>
      </c>
    </row>
    <row r="58" spans="2:16" ht="19" x14ac:dyDescent="0.25">
      <c r="C58" s="111" t="s">
        <v>60</v>
      </c>
      <c r="D58" s="45" t="s">
        <v>64</v>
      </c>
      <c r="E58" s="45">
        <v>0</v>
      </c>
      <c r="G58" s="111" t="s">
        <v>60</v>
      </c>
      <c r="H58" s="45" t="s">
        <v>64</v>
      </c>
      <c r="I58" s="45">
        <v>2</v>
      </c>
      <c r="L58" s="7"/>
      <c r="M58" s="3">
        <f t="shared" si="0"/>
        <v>3</v>
      </c>
      <c r="N58" s="3">
        <f>AVERAGE(M47:M66)</f>
        <v>3.3</v>
      </c>
      <c r="O58" s="161">
        <f t="shared" si="1"/>
        <v>-0.29999999999999982</v>
      </c>
      <c r="P58" s="8">
        <f t="shared" si="2"/>
        <v>8.99999999999999E-2</v>
      </c>
    </row>
    <row r="59" spans="2:16" ht="19" x14ac:dyDescent="0.25">
      <c r="C59" s="111" t="s">
        <v>60</v>
      </c>
      <c r="D59" s="45" t="s">
        <v>64</v>
      </c>
      <c r="E59" s="45">
        <v>0</v>
      </c>
      <c r="G59" s="111" t="s">
        <v>60</v>
      </c>
      <c r="H59" s="45" t="s">
        <v>64</v>
      </c>
      <c r="I59" s="45">
        <v>2</v>
      </c>
      <c r="L59" s="7"/>
      <c r="M59" s="3">
        <f t="shared" si="0"/>
        <v>4</v>
      </c>
      <c r="N59" s="3">
        <f>AVERAGE(M47:M66)</f>
        <v>3.3</v>
      </c>
      <c r="O59" s="161">
        <f t="shared" si="1"/>
        <v>0.70000000000000018</v>
      </c>
      <c r="P59" s="8">
        <f t="shared" si="2"/>
        <v>0.49000000000000027</v>
      </c>
    </row>
    <row r="60" spans="2:16" ht="19" x14ac:dyDescent="0.25">
      <c r="C60" s="111" t="s">
        <v>60</v>
      </c>
      <c r="D60" s="45" t="s">
        <v>64</v>
      </c>
      <c r="E60" s="45">
        <v>0</v>
      </c>
      <c r="G60" s="111" t="s">
        <v>60</v>
      </c>
      <c r="H60" s="45" t="s">
        <v>64</v>
      </c>
      <c r="I60" s="45">
        <v>2</v>
      </c>
      <c r="L60" s="7"/>
      <c r="M60" s="3">
        <f t="shared" si="0"/>
        <v>4</v>
      </c>
      <c r="N60" s="3">
        <f>AVERAGE(M47:M66)</f>
        <v>3.3</v>
      </c>
      <c r="O60" s="161">
        <f t="shared" si="1"/>
        <v>0.70000000000000018</v>
      </c>
      <c r="P60" s="8">
        <f t="shared" si="2"/>
        <v>0.49000000000000027</v>
      </c>
    </row>
    <row r="61" spans="2:16" ht="19" x14ac:dyDescent="0.25">
      <c r="C61" s="111" t="s">
        <v>60</v>
      </c>
      <c r="D61" s="45" t="s">
        <v>64</v>
      </c>
      <c r="E61" s="45">
        <v>0</v>
      </c>
      <c r="G61" s="111" t="s">
        <v>60</v>
      </c>
      <c r="H61" s="45" t="s">
        <v>64</v>
      </c>
      <c r="I61" s="45">
        <v>3</v>
      </c>
      <c r="L61" s="7"/>
      <c r="M61" s="3">
        <f t="shared" si="0"/>
        <v>4</v>
      </c>
      <c r="N61" s="3">
        <f>AVERAGE(M47:M66)</f>
        <v>3.3</v>
      </c>
      <c r="O61" s="161">
        <f t="shared" si="1"/>
        <v>0.70000000000000018</v>
      </c>
      <c r="P61" s="8">
        <f t="shared" si="2"/>
        <v>0.49000000000000027</v>
      </c>
    </row>
    <row r="62" spans="2:16" ht="20" thickBot="1" x14ac:dyDescent="0.3">
      <c r="C62" s="111" t="s">
        <v>60</v>
      </c>
      <c r="D62" s="45" t="s">
        <v>64</v>
      </c>
      <c r="E62" s="45">
        <v>0</v>
      </c>
      <c r="G62" s="111" t="s">
        <v>60</v>
      </c>
      <c r="H62" s="45" t="s">
        <v>64</v>
      </c>
      <c r="I62" s="45">
        <v>3</v>
      </c>
      <c r="L62" s="7"/>
      <c r="M62" s="3">
        <f t="shared" si="0"/>
        <v>4</v>
      </c>
      <c r="N62" s="3">
        <f>AVERAGE(M47:M66)</f>
        <v>3.3</v>
      </c>
      <c r="O62" s="161">
        <f t="shared" si="1"/>
        <v>0.70000000000000018</v>
      </c>
      <c r="P62" s="8">
        <f t="shared" si="2"/>
        <v>0.49000000000000027</v>
      </c>
    </row>
    <row r="63" spans="2:16" ht="20" thickBot="1" x14ac:dyDescent="0.3">
      <c r="C63" s="113" t="s">
        <v>60</v>
      </c>
      <c r="D63" s="116" t="s">
        <v>64</v>
      </c>
      <c r="E63" s="116">
        <v>0</v>
      </c>
      <c r="G63" s="111" t="s">
        <v>60</v>
      </c>
      <c r="H63" s="45" t="s">
        <v>64</v>
      </c>
      <c r="I63" s="45">
        <v>4</v>
      </c>
      <c r="L63" s="7"/>
      <c r="M63" s="3">
        <f t="shared" si="0"/>
        <v>4</v>
      </c>
      <c r="N63" s="3">
        <f>AVERAGE(M47:M66)</f>
        <v>3.3</v>
      </c>
      <c r="O63" s="161">
        <f t="shared" si="1"/>
        <v>0.70000000000000018</v>
      </c>
      <c r="P63" s="8">
        <f t="shared" si="2"/>
        <v>0.49000000000000027</v>
      </c>
    </row>
    <row r="64" spans="2:16" ht="20" thickBot="1" x14ac:dyDescent="0.3">
      <c r="C64" s="56" t="s">
        <v>60</v>
      </c>
      <c r="D64" s="44" t="s">
        <v>64</v>
      </c>
      <c r="E64" s="44">
        <v>0</v>
      </c>
      <c r="G64" s="113" t="s">
        <v>60</v>
      </c>
      <c r="H64" s="116" t="s">
        <v>64</v>
      </c>
      <c r="I64" s="116">
        <v>4</v>
      </c>
      <c r="L64" s="7"/>
      <c r="M64" s="3">
        <f t="shared" si="0"/>
        <v>5</v>
      </c>
      <c r="N64" s="3">
        <f>AVERAGE(M47:M66)</f>
        <v>3.3</v>
      </c>
      <c r="O64" s="161">
        <f t="shared" si="1"/>
        <v>1.7000000000000002</v>
      </c>
      <c r="P64" s="8">
        <f t="shared" si="2"/>
        <v>2.8900000000000006</v>
      </c>
    </row>
    <row r="65" spans="3:16" ht="19" x14ac:dyDescent="0.25">
      <c r="C65" s="56" t="s">
        <v>60</v>
      </c>
      <c r="D65" s="44" t="s">
        <v>64</v>
      </c>
      <c r="E65" s="44">
        <v>0</v>
      </c>
      <c r="G65" s="56" t="s">
        <v>60</v>
      </c>
      <c r="H65" s="44" t="s">
        <v>64</v>
      </c>
      <c r="I65" s="44">
        <v>4</v>
      </c>
      <c r="L65" s="7"/>
      <c r="M65" s="3">
        <f t="shared" si="0"/>
        <v>5</v>
      </c>
      <c r="N65" s="3">
        <f>AVERAGE(M47:M66)</f>
        <v>3.3</v>
      </c>
      <c r="O65" s="161">
        <f t="shared" si="1"/>
        <v>1.7000000000000002</v>
      </c>
      <c r="P65" s="8">
        <f t="shared" si="2"/>
        <v>2.8900000000000006</v>
      </c>
    </row>
    <row r="66" spans="3:16" ht="20" thickBot="1" x14ac:dyDescent="0.3">
      <c r="C66" s="56" t="s">
        <v>60</v>
      </c>
      <c r="D66" s="44" t="s">
        <v>64</v>
      </c>
      <c r="E66" s="44">
        <v>0</v>
      </c>
      <c r="G66" s="56" t="s">
        <v>60</v>
      </c>
      <c r="H66" s="44" t="s">
        <v>64</v>
      </c>
      <c r="I66" s="44">
        <v>5</v>
      </c>
      <c r="L66" s="7"/>
      <c r="M66" s="178">
        <f t="shared" si="0"/>
        <v>6</v>
      </c>
      <c r="N66" s="3">
        <f>AVERAGE(M47:M66)</f>
        <v>3.3</v>
      </c>
      <c r="O66" s="161">
        <f t="shared" si="1"/>
        <v>2.7</v>
      </c>
      <c r="P66" s="177">
        <f t="shared" si="2"/>
        <v>7.2900000000000009</v>
      </c>
    </row>
    <row r="67" spans="3:16" ht="20" thickTop="1" x14ac:dyDescent="0.25">
      <c r="C67" s="56" t="s">
        <v>60</v>
      </c>
      <c r="D67" s="44" t="s">
        <v>64</v>
      </c>
      <c r="E67" s="44">
        <v>0</v>
      </c>
      <c r="G67" s="56" t="s">
        <v>60</v>
      </c>
      <c r="H67" s="44" t="s">
        <v>64</v>
      </c>
      <c r="I67" s="44">
        <v>5</v>
      </c>
      <c r="L67" s="165" t="s">
        <v>126</v>
      </c>
      <c r="M67" s="3">
        <f>AVERAGE(M47:M66)</f>
        <v>3.3</v>
      </c>
      <c r="N67" s="3"/>
      <c r="O67" s="3"/>
      <c r="P67" s="8"/>
    </row>
    <row r="68" spans="3:16" ht="19" x14ac:dyDescent="0.25">
      <c r="C68" s="56" t="s">
        <v>60</v>
      </c>
      <c r="D68" s="44" t="s">
        <v>64</v>
      </c>
      <c r="E68" s="44">
        <v>0</v>
      </c>
      <c r="G68" s="56" t="s">
        <v>60</v>
      </c>
      <c r="H68" s="44" t="s">
        <v>64</v>
      </c>
      <c r="I68" s="44">
        <v>5</v>
      </c>
      <c r="L68" s="7"/>
      <c r="M68" s="3"/>
      <c r="N68" s="3"/>
      <c r="O68" s="152" t="s">
        <v>127</v>
      </c>
      <c r="P68" s="166">
        <f>SUM(P47:P67)</f>
        <v>28.199999999999996</v>
      </c>
    </row>
    <row r="69" spans="3:16" ht="19" x14ac:dyDescent="0.25">
      <c r="C69" s="56" t="s">
        <v>60</v>
      </c>
      <c r="D69" s="44" t="s">
        <v>64</v>
      </c>
      <c r="E69" s="44">
        <v>1</v>
      </c>
      <c r="G69" s="56" t="s">
        <v>60</v>
      </c>
      <c r="H69" s="44" t="s">
        <v>64</v>
      </c>
      <c r="I69" s="44">
        <v>5</v>
      </c>
      <c r="L69" s="165" t="s">
        <v>138</v>
      </c>
      <c r="M69" s="3">
        <f>COUNT(M47:M66)</f>
        <v>20</v>
      </c>
      <c r="N69" s="3"/>
      <c r="O69" s="152" t="s">
        <v>146</v>
      </c>
      <c r="P69" s="8">
        <f>P68/(20-1)</f>
        <v>1.4842105263157892</v>
      </c>
    </row>
    <row r="70" spans="3:16" ht="19" x14ac:dyDescent="0.25">
      <c r="C70" s="111" t="s">
        <v>60</v>
      </c>
      <c r="D70" s="45" t="s">
        <v>64</v>
      </c>
      <c r="E70" s="45">
        <v>1</v>
      </c>
      <c r="G70" s="56" t="s">
        <v>60</v>
      </c>
      <c r="H70" s="44" t="s">
        <v>64</v>
      </c>
      <c r="I70" s="44">
        <v>5</v>
      </c>
      <c r="L70" s="7"/>
      <c r="M70" s="3"/>
      <c r="N70" s="3"/>
      <c r="O70" s="152" t="s">
        <v>139</v>
      </c>
      <c r="P70" s="8">
        <f>SQRT(P69)</f>
        <v>1.218281792655455</v>
      </c>
    </row>
    <row r="71" spans="3:16" ht="20" thickBot="1" x14ac:dyDescent="0.3">
      <c r="C71" s="111" t="s">
        <v>60</v>
      </c>
      <c r="D71" s="45" t="s">
        <v>64</v>
      </c>
      <c r="E71" s="45">
        <v>1</v>
      </c>
      <c r="G71" s="111" t="s">
        <v>60</v>
      </c>
      <c r="H71" s="45" t="s">
        <v>64</v>
      </c>
      <c r="I71" s="45">
        <v>7</v>
      </c>
      <c r="L71" s="10"/>
      <c r="M71" s="11"/>
      <c r="N71" s="11"/>
      <c r="O71" s="167" t="s">
        <v>140</v>
      </c>
      <c r="P71" s="168">
        <f>SQRT(P69)</f>
        <v>1.218281792655455</v>
      </c>
    </row>
    <row r="72" spans="3:16" ht="20" thickBot="1" x14ac:dyDescent="0.3">
      <c r="C72" s="111" t="s">
        <v>60</v>
      </c>
      <c r="D72" s="45" t="s">
        <v>64</v>
      </c>
      <c r="E72" s="45">
        <v>1</v>
      </c>
      <c r="G72" s="111" t="s">
        <v>60</v>
      </c>
      <c r="H72" s="45" t="s">
        <v>64</v>
      </c>
      <c r="I72" s="45">
        <v>7</v>
      </c>
    </row>
    <row r="73" spans="3:16" ht="20" thickBot="1" x14ac:dyDescent="0.3">
      <c r="C73" s="113" t="s">
        <v>60</v>
      </c>
      <c r="D73" s="116" t="s">
        <v>64</v>
      </c>
      <c r="E73" s="116">
        <v>2</v>
      </c>
      <c r="G73" s="111" t="s">
        <v>60</v>
      </c>
      <c r="H73" s="45" t="s">
        <v>64</v>
      </c>
      <c r="I73" s="45">
        <v>9</v>
      </c>
    </row>
    <row r="74" spans="3:16" ht="20" thickBot="1" x14ac:dyDescent="0.3">
      <c r="C74" s="56" t="s">
        <v>60</v>
      </c>
      <c r="D74" s="44" t="s">
        <v>64</v>
      </c>
      <c r="E74" s="44">
        <v>4</v>
      </c>
      <c r="G74" s="139" t="s">
        <v>9</v>
      </c>
      <c r="H74" s="149" t="s">
        <v>120</v>
      </c>
      <c r="I74" s="150"/>
    </row>
    <row r="75" spans="3:16" ht="19" x14ac:dyDescent="0.25">
      <c r="C75" s="44" t="s">
        <v>5</v>
      </c>
      <c r="D75" s="144" t="s">
        <v>119</v>
      </c>
      <c r="E75" s="146" t="s">
        <v>117</v>
      </c>
      <c r="G75" s="44" t="s">
        <v>10</v>
      </c>
      <c r="H75" s="144" t="s">
        <v>120</v>
      </c>
      <c r="I75" s="146"/>
    </row>
    <row r="76" spans="3:16" ht="19" x14ac:dyDescent="0.25">
      <c r="C76" s="44" t="s">
        <v>6</v>
      </c>
      <c r="D76" s="144" t="s">
        <v>119</v>
      </c>
      <c r="E76" s="146"/>
      <c r="G76" s="44" t="s">
        <v>11</v>
      </c>
      <c r="H76" s="144" t="s">
        <v>120</v>
      </c>
      <c r="I76" s="146" t="s">
        <v>116</v>
      </c>
    </row>
    <row r="77" spans="3:16" ht="24" x14ac:dyDescent="0.3">
      <c r="C77" s="44" t="s">
        <v>7</v>
      </c>
      <c r="D77" s="144" t="s">
        <v>119</v>
      </c>
      <c r="E77" s="146"/>
      <c r="G77" s="148" t="s">
        <v>69</v>
      </c>
      <c r="H77" s="103"/>
      <c r="I77" s="103"/>
    </row>
    <row r="78" spans="3:16" ht="19" x14ac:dyDescent="0.25">
      <c r="C78" s="56" t="s">
        <v>62</v>
      </c>
      <c r="D78" s="44" t="s">
        <v>66</v>
      </c>
      <c r="E78" s="106">
        <v>0</v>
      </c>
      <c r="G78" s="56" t="s">
        <v>62</v>
      </c>
      <c r="H78" s="44" t="s">
        <v>66</v>
      </c>
      <c r="I78" s="44">
        <v>0</v>
      </c>
    </row>
    <row r="79" spans="3:16" ht="19" x14ac:dyDescent="0.25">
      <c r="C79" s="56" t="s">
        <v>62</v>
      </c>
      <c r="D79" s="44" t="s">
        <v>66</v>
      </c>
      <c r="E79" s="115">
        <v>1</v>
      </c>
      <c r="G79" s="56" t="s">
        <v>62</v>
      </c>
      <c r="H79" s="44" t="s">
        <v>66</v>
      </c>
      <c r="I79" s="115">
        <v>0</v>
      </c>
    </row>
    <row r="80" spans="3:16" ht="19" x14ac:dyDescent="0.25">
      <c r="C80" s="111" t="s">
        <v>62</v>
      </c>
      <c r="D80" s="45" t="s">
        <v>66</v>
      </c>
      <c r="E80" s="48">
        <v>2</v>
      </c>
      <c r="G80" s="56" t="s">
        <v>62</v>
      </c>
      <c r="H80" s="44" t="s">
        <v>66</v>
      </c>
      <c r="I80" s="115">
        <v>0</v>
      </c>
    </row>
    <row r="81" spans="3:9" ht="19" x14ac:dyDescent="0.25">
      <c r="C81" s="111" t="s">
        <v>62</v>
      </c>
      <c r="D81" s="45" t="s">
        <v>66</v>
      </c>
      <c r="E81" s="45">
        <v>2</v>
      </c>
      <c r="G81" s="111" t="s">
        <v>62</v>
      </c>
      <c r="H81" s="45" t="s">
        <v>66</v>
      </c>
      <c r="I81" s="45">
        <v>0</v>
      </c>
    </row>
    <row r="82" spans="3:9" ht="20" thickBot="1" x14ac:dyDescent="0.3">
      <c r="C82" s="111" t="s">
        <v>62</v>
      </c>
      <c r="D82" s="45" t="s">
        <v>66</v>
      </c>
      <c r="E82" s="45">
        <v>3</v>
      </c>
      <c r="G82" s="111" t="s">
        <v>62</v>
      </c>
      <c r="H82" s="45" t="s">
        <v>66</v>
      </c>
      <c r="I82" s="45">
        <v>0</v>
      </c>
    </row>
    <row r="83" spans="3:9" ht="20" thickBot="1" x14ac:dyDescent="0.3">
      <c r="C83" s="113" t="s">
        <v>62</v>
      </c>
      <c r="D83" s="116" t="s">
        <v>66</v>
      </c>
      <c r="E83" s="116">
        <v>3</v>
      </c>
      <c r="G83" s="111" t="s">
        <v>62</v>
      </c>
      <c r="H83" s="45" t="s">
        <v>66</v>
      </c>
      <c r="I83" s="45">
        <v>0</v>
      </c>
    </row>
    <row r="84" spans="3:9" ht="20" thickBot="1" x14ac:dyDescent="0.3">
      <c r="C84" s="56" t="s">
        <v>62</v>
      </c>
      <c r="D84" s="44" t="s">
        <v>66</v>
      </c>
      <c r="E84" s="44">
        <v>3</v>
      </c>
      <c r="G84" s="113" t="s">
        <v>62</v>
      </c>
      <c r="H84" s="116" t="s">
        <v>66</v>
      </c>
      <c r="I84" s="116">
        <v>0</v>
      </c>
    </row>
    <row r="85" spans="3:9" ht="19" x14ac:dyDescent="0.25">
      <c r="C85" s="56" t="s">
        <v>62</v>
      </c>
      <c r="D85" s="44" t="s">
        <v>66</v>
      </c>
      <c r="E85" s="44">
        <v>3</v>
      </c>
      <c r="G85" s="56" t="s">
        <v>62</v>
      </c>
      <c r="H85" s="44" t="s">
        <v>66</v>
      </c>
      <c r="I85" s="44">
        <v>0</v>
      </c>
    </row>
    <row r="86" spans="3:9" ht="19" x14ac:dyDescent="0.25">
      <c r="C86" s="56" t="s">
        <v>62</v>
      </c>
      <c r="D86" s="44" t="s">
        <v>66</v>
      </c>
      <c r="E86" s="44">
        <v>3</v>
      </c>
      <c r="G86" s="56" t="s">
        <v>62</v>
      </c>
      <c r="H86" s="44" t="s">
        <v>66</v>
      </c>
      <c r="I86" s="44">
        <v>0</v>
      </c>
    </row>
    <row r="87" spans="3:9" ht="19" x14ac:dyDescent="0.25">
      <c r="C87" s="56" t="s">
        <v>62</v>
      </c>
      <c r="D87" s="44" t="s">
        <v>66</v>
      </c>
      <c r="E87" s="44">
        <v>4</v>
      </c>
      <c r="G87" s="56" t="s">
        <v>62</v>
      </c>
      <c r="H87" s="44" t="s">
        <v>66</v>
      </c>
      <c r="I87" s="44">
        <v>0</v>
      </c>
    </row>
    <row r="88" spans="3:9" ht="19" x14ac:dyDescent="0.25">
      <c r="C88" s="56" t="s">
        <v>62</v>
      </c>
      <c r="D88" s="44" t="s">
        <v>66</v>
      </c>
      <c r="E88" s="44">
        <v>4</v>
      </c>
      <c r="G88" s="56" t="s">
        <v>62</v>
      </c>
      <c r="H88" s="44" t="s">
        <v>66</v>
      </c>
      <c r="I88" s="106">
        <v>1</v>
      </c>
    </row>
    <row r="89" spans="3:9" ht="19" x14ac:dyDescent="0.25">
      <c r="C89" s="56" t="s">
        <v>62</v>
      </c>
      <c r="D89" s="44" t="s">
        <v>66</v>
      </c>
      <c r="E89" s="44">
        <v>4</v>
      </c>
      <c r="G89" s="56" t="s">
        <v>62</v>
      </c>
      <c r="H89" s="44" t="s">
        <v>66</v>
      </c>
      <c r="I89" s="44">
        <v>1</v>
      </c>
    </row>
    <row r="90" spans="3:9" ht="19" x14ac:dyDescent="0.25">
      <c r="C90" s="111" t="s">
        <v>62</v>
      </c>
      <c r="D90" s="45" t="s">
        <v>66</v>
      </c>
      <c r="E90" s="45">
        <v>4</v>
      </c>
      <c r="G90" s="56" t="s">
        <v>62</v>
      </c>
      <c r="H90" s="44" t="s">
        <v>66</v>
      </c>
      <c r="I90" s="44">
        <v>1</v>
      </c>
    </row>
    <row r="91" spans="3:9" ht="19" x14ac:dyDescent="0.25">
      <c r="C91" s="111" t="s">
        <v>62</v>
      </c>
      <c r="D91" s="45" t="s">
        <v>66</v>
      </c>
      <c r="E91" s="45">
        <v>4</v>
      </c>
      <c r="G91" s="111" t="s">
        <v>62</v>
      </c>
      <c r="H91" s="45" t="s">
        <v>66</v>
      </c>
      <c r="I91" s="45">
        <v>1</v>
      </c>
    </row>
    <row r="92" spans="3:9" ht="20" thickBot="1" x14ac:dyDescent="0.3">
      <c r="C92" s="111" t="s">
        <v>62</v>
      </c>
      <c r="D92" s="45" t="s">
        <v>66</v>
      </c>
      <c r="E92" s="45">
        <v>4</v>
      </c>
      <c r="G92" s="111" t="s">
        <v>62</v>
      </c>
      <c r="H92" s="45" t="s">
        <v>66</v>
      </c>
      <c r="I92" s="45">
        <v>1</v>
      </c>
    </row>
    <row r="93" spans="3:9" ht="20" thickBot="1" x14ac:dyDescent="0.3">
      <c r="C93" s="113" t="s">
        <v>62</v>
      </c>
      <c r="D93" s="116" t="s">
        <v>66</v>
      </c>
      <c r="E93" s="116">
        <v>4</v>
      </c>
      <c r="G93" s="111" t="s">
        <v>62</v>
      </c>
      <c r="H93" s="45" t="s">
        <v>66</v>
      </c>
      <c r="I93" s="45">
        <v>1</v>
      </c>
    </row>
    <row r="94" spans="3:9" ht="20" thickBot="1" x14ac:dyDescent="0.3">
      <c r="C94" s="56" t="s">
        <v>62</v>
      </c>
      <c r="D94" s="44" t="s">
        <v>66</v>
      </c>
      <c r="E94" s="44">
        <v>4</v>
      </c>
      <c r="G94" s="113" t="s">
        <v>62</v>
      </c>
      <c r="H94" s="116" t="s">
        <v>66</v>
      </c>
      <c r="I94" s="116">
        <v>1</v>
      </c>
    </row>
    <row r="95" spans="3:9" ht="19" x14ac:dyDescent="0.25">
      <c r="C95" s="56" t="s">
        <v>62</v>
      </c>
      <c r="D95" s="44" t="s">
        <v>66</v>
      </c>
      <c r="E95" s="44">
        <v>5</v>
      </c>
      <c r="G95" s="56" t="s">
        <v>62</v>
      </c>
      <c r="H95" s="44" t="s">
        <v>66</v>
      </c>
      <c r="I95" s="44">
        <v>1</v>
      </c>
    </row>
    <row r="96" spans="3:9" ht="19" x14ac:dyDescent="0.25">
      <c r="C96" s="56" t="s">
        <v>62</v>
      </c>
      <c r="D96" s="44" t="s">
        <v>66</v>
      </c>
      <c r="E96" s="44">
        <v>6</v>
      </c>
      <c r="G96" s="56" t="s">
        <v>62</v>
      </c>
      <c r="H96" s="44" t="s">
        <v>66</v>
      </c>
      <c r="I96" s="44">
        <v>1</v>
      </c>
    </row>
    <row r="97" spans="3:12" ht="19" x14ac:dyDescent="0.25">
      <c r="C97" s="56" t="s">
        <v>62</v>
      </c>
      <c r="D97" s="44" t="s">
        <v>66</v>
      </c>
      <c r="E97" s="44">
        <v>6</v>
      </c>
      <c r="G97" s="56" t="s">
        <v>62</v>
      </c>
      <c r="H97" s="44" t="s">
        <v>66</v>
      </c>
      <c r="I97" s="44">
        <v>1</v>
      </c>
    </row>
    <row r="98" spans="3:12" ht="19" x14ac:dyDescent="0.25">
      <c r="C98" s="56" t="s">
        <v>98</v>
      </c>
      <c r="D98" s="44" t="s">
        <v>99</v>
      </c>
      <c r="E98" s="106">
        <v>0</v>
      </c>
      <c r="G98" s="56" t="s">
        <v>98</v>
      </c>
      <c r="H98" s="44" t="s">
        <v>99</v>
      </c>
      <c r="I98" s="106">
        <v>0</v>
      </c>
    </row>
    <row r="99" spans="3:12" ht="19" x14ac:dyDescent="0.25">
      <c r="C99" s="56" t="s">
        <v>98</v>
      </c>
      <c r="D99" s="44" t="s">
        <v>99</v>
      </c>
      <c r="E99" s="44">
        <v>0</v>
      </c>
      <c r="G99" s="56" t="s">
        <v>98</v>
      </c>
      <c r="H99" s="44" t="s">
        <v>99</v>
      </c>
      <c r="I99" s="44">
        <v>0</v>
      </c>
    </row>
    <row r="100" spans="3:12" ht="19" x14ac:dyDescent="0.25">
      <c r="C100" s="111" t="s">
        <v>98</v>
      </c>
      <c r="D100" s="45" t="s">
        <v>99</v>
      </c>
      <c r="E100" s="45">
        <v>0</v>
      </c>
      <c r="G100" s="56" t="s">
        <v>98</v>
      </c>
      <c r="H100" s="44" t="s">
        <v>99</v>
      </c>
      <c r="I100" s="44">
        <v>1</v>
      </c>
    </row>
    <row r="101" spans="3:12" ht="19" x14ac:dyDescent="0.25">
      <c r="C101" s="111" t="s">
        <v>98</v>
      </c>
      <c r="D101" s="45" t="s">
        <v>99</v>
      </c>
      <c r="E101" s="45">
        <v>0</v>
      </c>
      <c r="G101" s="111" t="s">
        <v>98</v>
      </c>
      <c r="H101" s="45" t="s">
        <v>99</v>
      </c>
      <c r="I101" s="45">
        <v>1</v>
      </c>
    </row>
    <row r="102" spans="3:12" ht="20" thickBot="1" x14ac:dyDescent="0.3">
      <c r="C102" s="111" t="s">
        <v>98</v>
      </c>
      <c r="D102" s="45" t="s">
        <v>99</v>
      </c>
      <c r="E102" s="45">
        <v>0</v>
      </c>
      <c r="G102" s="111" t="s">
        <v>98</v>
      </c>
      <c r="H102" s="45" t="s">
        <v>99</v>
      </c>
      <c r="I102" s="45">
        <v>1</v>
      </c>
    </row>
    <row r="103" spans="3:12" ht="20" thickBot="1" x14ac:dyDescent="0.3">
      <c r="C103" s="113" t="s">
        <v>98</v>
      </c>
      <c r="D103" s="116" t="s">
        <v>99</v>
      </c>
      <c r="E103" s="116">
        <v>0</v>
      </c>
      <c r="G103" s="111" t="s">
        <v>98</v>
      </c>
      <c r="H103" s="45" t="s">
        <v>99</v>
      </c>
      <c r="I103" s="45">
        <v>1</v>
      </c>
    </row>
    <row r="104" spans="3:12" ht="20" thickBot="1" x14ac:dyDescent="0.3">
      <c r="C104" s="56" t="s">
        <v>98</v>
      </c>
      <c r="D104" s="44" t="s">
        <v>99</v>
      </c>
      <c r="E104" s="44">
        <v>0</v>
      </c>
      <c r="G104" s="113" t="s">
        <v>98</v>
      </c>
      <c r="H104" s="116" t="s">
        <v>99</v>
      </c>
      <c r="I104" s="116">
        <v>2</v>
      </c>
    </row>
    <row r="105" spans="3:12" ht="19" x14ac:dyDescent="0.25">
      <c r="C105" s="56" t="s">
        <v>98</v>
      </c>
      <c r="D105" s="44" t="s">
        <v>99</v>
      </c>
      <c r="E105" s="44">
        <v>0</v>
      </c>
      <c r="G105" s="56" t="s">
        <v>98</v>
      </c>
      <c r="H105" s="44" t="s">
        <v>99</v>
      </c>
      <c r="I105" s="44">
        <v>2</v>
      </c>
    </row>
    <row r="106" spans="3:12" ht="19" x14ac:dyDescent="0.25">
      <c r="C106" s="56" t="s">
        <v>98</v>
      </c>
      <c r="D106" s="44" t="s">
        <v>99</v>
      </c>
      <c r="E106" s="44">
        <v>0</v>
      </c>
      <c r="G106" s="56" t="s">
        <v>98</v>
      </c>
      <c r="H106" s="44" t="s">
        <v>99</v>
      </c>
      <c r="I106" s="44">
        <v>2</v>
      </c>
    </row>
    <row r="107" spans="3:12" ht="19" x14ac:dyDescent="0.25">
      <c r="C107" s="56" t="s">
        <v>98</v>
      </c>
      <c r="D107" s="44" t="s">
        <v>99</v>
      </c>
      <c r="E107" s="44">
        <v>0</v>
      </c>
      <c r="G107" s="56" t="s">
        <v>98</v>
      </c>
      <c r="H107" s="44" t="s">
        <v>99</v>
      </c>
      <c r="I107" s="44">
        <v>2</v>
      </c>
    </row>
    <row r="108" spans="3:12" ht="19" x14ac:dyDescent="0.25">
      <c r="C108" s="56" t="s">
        <v>98</v>
      </c>
      <c r="D108" s="44" t="s">
        <v>99</v>
      </c>
      <c r="E108" s="44">
        <v>0</v>
      </c>
      <c r="G108" s="56" t="s">
        <v>98</v>
      </c>
      <c r="H108" s="44" t="s">
        <v>99</v>
      </c>
      <c r="I108" s="44">
        <v>2</v>
      </c>
    </row>
    <row r="109" spans="3:12" ht="19" x14ac:dyDescent="0.25">
      <c r="C109" s="56" t="s">
        <v>98</v>
      </c>
      <c r="D109" s="44" t="s">
        <v>99</v>
      </c>
      <c r="E109" s="44">
        <v>0</v>
      </c>
      <c r="G109" s="56" t="s">
        <v>98</v>
      </c>
      <c r="H109" s="44" t="s">
        <v>99</v>
      </c>
      <c r="I109" s="44">
        <v>2</v>
      </c>
    </row>
    <row r="110" spans="3:12" ht="19" x14ac:dyDescent="0.25">
      <c r="C110" s="111" t="s">
        <v>98</v>
      </c>
      <c r="D110" s="45" t="s">
        <v>99</v>
      </c>
      <c r="E110" s="45">
        <v>0</v>
      </c>
      <c r="G110" s="56" t="s">
        <v>98</v>
      </c>
      <c r="H110" s="44" t="s">
        <v>99</v>
      </c>
      <c r="I110" s="44">
        <v>2</v>
      </c>
      <c r="L110" s="115"/>
    </row>
    <row r="111" spans="3:12" ht="19" x14ac:dyDescent="0.25">
      <c r="C111" s="111" t="s">
        <v>98</v>
      </c>
      <c r="D111" s="45" t="s">
        <v>99</v>
      </c>
      <c r="E111" s="45">
        <v>0</v>
      </c>
      <c r="G111" s="111" t="s">
        <v>98</v>
      </c>
      <c r="H111" s="45" t="s">
        <v>99</v>
      </c>
      <c r="I111" s="45">
        <v>3</v>
      </c>
    </row>
    <row r="112" spans="3:12" ht="20" thickBot="1" x14ac:dyDescent="0.3">
      <c r="C112" s="111" t="s">
        <v>98</v>
      </c>
      <c r="D112" s="45" t="s">
        <v>99</v>
      </c>
      <c r="E112" s="45">
        <v>0</v>
      </c>
      <c r="G112" s="111" t="s">
        <v>98</v>
      </c>
      <c r="H112" s="45" t="s">
        <v>99</v>
      </c>
      <c r="I112" s="45">
        <v>3</v>
      </c>
    </row>
    <row r="113" spans="3:9" ht="20" thickBot="1" x14ac:dyDescent="0.3">
      <c r="C113" s="113" t="s">
        <v>98</v>
      </c>
      <c r="D113" s="116" t="s">
        <v>99</v>
      </c>
      <c r="E113" s="116">
        <v>0</v>
      </c>
      <c r="G113" s="111" t="s">
        <v>98</v>
      </c>
      <c r="H113" s="45" t="s">
        <v>99</v>
      </c>
      <c r="I113" s="45">
        <v>3</v>
      </c>
    </row>
    <row r="114" spans="3:9" ht="20" thickBot="1" x14ac:dyDescent="0.3">
      <c r="C114" s="56" t="s">
        <v>98</v>
      </c>
      <c r="D114" s="44" t="s">
        <v>99</v>
      </c>
      <c r="E114" s="44">
        <v>0</v>
      </c>
      <c r="G114" s="113" t="s">
        <v>98</v>
      </c>
      <c r="H114" s="116" t="s">
        <v>99</v>
      </c>
      <c r="I114" s="116">
        <v>3</v>
      </c>
    </row>
    <row r="115" spans="3:9" ht="19" x14ac:dyDescent="0.25">
      <c r="C115" s="56" t="s">
        <v>98</v>
      </c>
      <c r="D115" s="44" t="s">
        <v>99</v>
      </c>
      <c r="E115" s="44">
        <v>0</v>
      </c>
      <c r="G115" s="56" t="s">
        <v>98</v>
      </c>
      <c r="H115" s="44" t="s">
        <v>99</v>
      </c>
      <c r="I115" s="44">
        <v>3</v>
      </c>
    </row>
    <row r="116" spans="3:9" ht="19" x14ac:dyDescent="0.25">
      <c r="C116" s="56" t="s">
        <v>98</v>
      </c>
      <c r="D116" s="44" t="s">
        <v>99</v>
      </c>
      <c r="E116" s="44">
        <v>0</v>
      </c>
      <c r="G116" s="56" t="s">
        <v>98</v>
      </c>
      <c r="H116" s="44" t="s">
        <v>99</v>
      </c>
      <c r="I116" s="44">
        <v>4</v>
      </c>
    </row>
    <row r="117" spans="3:9" ht="19" x14ac:dyDescent="0.25">
      <c r="C117" s="56" t="s">
        <v>98</v>
      </c>
      <c r="D117" s="44" t="s">
        <v>99</v>
      </c>
      <c r="E117" s="44">
        <v>0</v>
      </c>
      <c r="G117" s="56" t="s">
        <v>98</v>
      </c>
      <c r="H117" s="44" t="s">
        <v>99</v>
      </c>
      <c r="I117" s="44">
        <v>4</v>
      </c>
    </row>
    <row r="118" spans="3:9" ht="19" x14ac:dyDescent="0.25">
      <c r="C118" s="56" t="s">
        <v>61</v>
      </c>
      <c r="D118" s="44" t="s">
        <v>65</v>
      </c>
      <c r="E118" s="106">
        <v>0</v>
      </c>
      <c r="G118" s="56" t="s">
        <v>61</v>
      </c>
      <c r="H118" s="44" t="s">
        <v>65</v>
      </c>
      <c r="I118" s="44">
        <v>0</v>
      </c>
    </row>
    <row r="119" spans="3:9" ht="19" x14ac:dyDescent="0.25">
      <c r="C119" s="56" t="s">
        <v>61</v>
      </c>
      <c r="D119" s="44" t="s">
        <v>65</v>
      </c>
      <c r="E119" s="44">
        <v>1</v>
      </c>
      <c r="G119" s="56" t="s">
        <v>61</v>
      </c>
      <c r="H119" s="44" t="s">
        <v>65</v>
      </c>
      <c r="I119" s="44">
        <v>0</v>
      </c>
    </row>
    <row r="120" spans="3:9" ht="19" x14ac:dyDescent="0.25">
      <c r="C120" s="111" t="s">
        <v>61</v>
      </c>
      <c r="D120" s="45" t="s">
        <v>65</v>
      </c>
      <c r="E120" s="45">
        <v>1</v>
      </c>
      <c r="G120" s="56" t="s">
        <v>61</v>
      </c>
      <c r="H120" s="44" t="s">
        <v>65</v>
      </c>
      <c r="I120" s="44">
        <v>0</v>
      </c>
    </row>
    <row r="121" spans="3:9" ht="19" x14ac:dyDescent="0.25">
      <c r="C121" s="111" t="s">
        <v>61</v>
      </c>
      <c r="D121" s="45" t="s">
        <v>65</v>
      </c>
      <c r="E121" s="45">
        <v>2</v>
      </c>
      <c r="G121" s="111" t="s">
        <v>61</v>
      </c>
      <c r="H121" s="45" t="s">
        <v>65</v>
      </c>
      <c r="I121" s="45">
        <v>0</v>
      </c>
    </row>
    <row r="122" spans="3:9" ht="20" thickBot="1" x14ac:dyDescent="0.3">
      <c r="C122" s="111" t="s">
        <v>61</v>
      </c>
      <c r="D122" s="45" t="s">
        <v>65</v>
      </c>
      <c r="E122" s="45">
        <v>2</v>
      </c>
      <c r="G122" s="111" t="s">
        <v>61</v>
      </c>
      <c r="H122" s="45" t="s">
        <v>65</v>
      </c>
      <c r="I122" s="45">
        <v>0</v>
      </c>
    </row>
    <row r="123" spans="3:9" ht="20" thickBot="1" x14ac:dyDescent="0.3">
      <c r="C123" s="113" t="s">
        <v>61</v>
      </c>
      <c r="D123" s="116" t="s">
        <v>65</v>
      </c>
      <c r="E123" s="116">
        <v>2</v>
      </c>
      <c r="G123" s="111" t="s">
        <v>61</v>
      </c>
      <c r="H123" s="45" t="s">
        <v>65</v>
      </c>
      <c r="I123" s="45">
        <v>0</v>
      </c>
    </row>
    <row r="124" spans="3:9" ht="20" thickBot="1" x14ac:dyDescent="0.3">
      <c r="C124" s="56" t="s">
        <v>61</v>
      </c>
      <c r="D124" s="44" t="s">
        <v>65</v>
      </c>
      <c r="E124" s="44">
        <v>2</v>
      </c>
      <c r="G124" s="113" t="s">
        <v>61</v>
      </c>
      <c r="H124" s="116" t="s">
        <v>65</v>
      </c>
      <c r="I124" s="116">
        <v>0</v>
      </c>
    </row>
    <row r="125" spans="3:9" ht="19" x14ac:dyDescent="0.25">
      <c r="C125" s="56" t="s">
        <v>61</v>
      </c>
      <c r="D125" s="44" t="s">
        <v>65</v>
      </c>
      <c r="E125" s="44">
        <v>3</v>
      </c>
      <c r="G125" s="56" t="s">
        <v>61</v>
      </c>
      <c r="H125" s="44" t="s">
        <v>65</v>
      </c>
      <c r="I125" s="44">
        <v>0</v>
      </c>
    </row>
    <row r="126" spans="3:9" ht="19" x14ac:dyDescent="0.25">
      <c r="C126" s="56" t="s">
        <v>61</v>
      </c>
      <c r="D126" s="44" t="s">
        <v>65</v>
      </c>
      <c r="E126" s="44">
        <v>3</v>
      </c>
      <c r="G126" s="56" t="s">
        <v>61</v>
      </c>
      <c r="H126" s="44" t="s">
        <v>65</v>
      </c>
      <c r="I126" s="44">
        <v>0</v>
      </c>
    </row>
    <row r="127" spans="3:9" ht="19" x14ac:dyDescent="0.25">
      <c r="C127" s="56" t="s">
        <v>61</v>
      </c>
      <c r="D127" s="44" t="s">
        <v>65</v>
      </c>
      <c r="E127" s="44">
        <v>3</v>
      </c>
      <c r="G127" s="56" t="s">
        <v>61</v>
      </c>
      <c r="H127" s="44" t="s">
        <v>65</v>
      </c>
      <c r="I127" s="44">
        <v>0</v>
      </c>
    </row>
    <row r="128" spans="3:9" ht="19" x14ac:dyDescent="0.25">
      <c r="C128" s="56" t="s">
        <v>61</v>
      </c>
      <c r="D128" s="44" t="s">
        <v>65</v>
      </c>
      <c r="E128" s="44">
        <v>3</v>
      </c>
      <c r="G128" s="56" t="s">
        <v>61</v>
      </c>
      <c r="H128" s="44" t="s">
        <v>65</v>
      </c>
      <c r="I128" s="44">
        <v>0</v>
      </c>
    </row>
    <row r="129" spans="3:9" ht="19" x14ac:dyDescent="0.25">
      <c r="C129" s="56" t="s">
        <v>61</v>
      </c>
      <c r="D129" s="44" t="s">
        <v>65</v>
      </c>
      <c r="E129" s="44">
        <v>3</v>
      </c>
      <c r="G129" s="56" t="s">
        <v>61</v>
      </c>
      <c r="H129" s="44" t="s">
        <v>65</v>
      </c>
      <c r="I129" s="44">
        <v>0</v>
      </c>
    </row>
    <row r="130" spans="3:9" ht="19" x14ac:dyDescent="0.25">
      <c r="C130" s="111" t="s">
        <v>61</v>
      </c>
      <c r="D130" s="45" t="s">
        <v>65</v>
      </c>
      <c r="E130" s="45">
        <v>3</v>
      </c>
      <c r="G130" s="56" t="s">
        <v>61</v>
      </c>
      <c r="H130" s="44" t="s">
        <v>65</v>
      </c>
      <c r="I130" s="44">
        <v>0</v>
      </c>
    </row>
    <row r="131" spans="3:9" ht="19" x14ac:dyDescent="0.25">
      <c r="C131" s="111" t="s">
        <v>61</v>
      </c>
      <c r="D131" s="45" t="s">
        <v>65</v>
      </c>
      <c r="E131" s="45">
        <v>3</v>
      </c>
      <c r="G131" s="111" t="s">
        <v>61</v>
      </c>
      <c r="H131" s="45" t="s">
        <v>65</v>
      </c>
      <c r="I131" s="45">
        <v>0</v>
      </c>
    </row>
    <row r="132" spans="3:9" ht="20" thickBot="1" x14ac:dyDescent="0.3">
      <c r="C132" s="111" t="s">
        <v>61</v>
      </c>
      <c r="D132" s="45" t="s">
        <v>65</v>
      </c>
      <c r="E132" s="45">
        <v>4</v>
      </c>
      <c r="G132" s="111" t="s">
        <v>61</v>
      </c>
      <c r="H132" s="45" t="s">
        <v>65</v>
      </c>
      <c r="I132" s="45">
        <v>0</v>
      </c>
    </row>
    <row r="133" spans="3:9" ht="20" thickBot="1" x14ac:dyDescent="0.3">
      <c r="C133" s="113" t="s">
        <v>61</v>
      </c>
      <c r="D133" s="116" t="s">
        <v>65</v>
      </c>
      <c r="E133" s="116">
        <v>4</v>
      </c>
      <c r="G133" s="111" t="s">
        <v>61</v>
      </c>
      <c r="H133" s="45" t="s">
        <v>65</v>
      </c>
      <c r="I133" s="45">
        <v>0</v>
      </c>
    </row>
    <row r="134" spans="3:9" ht="20" thickBot="1" x14ac:dyDescent="0.3">
      <c r="C134" s="56" t="s">
        <v>61</v>
      </c>
      <c r="D134" s="44" t="s">
        <v>65</v>
      </c>
      <c r="E134" s="44">
        <v>4</v>
      </c>
      <c r="G134" s="113" t="s">
        <v>61</v>
      </c>
      <c r="H134" s="116" t="s">
        <v>65</v>
      </c>
      <c r="I134" s="116">
        <v>0</v>
      </c>
    </row>
    <row r="135" spans="3:9" ht="19" x14ac:dyDescent="0.25">
      <c r="C135" s="56" t="s">
        <v>61</v>
      </c>
      <c r="D135" s="44" t="s">
        <v>65</v>
      </c>
      <c r="E135" s="44">
        <v>4</v>
      </c>
      <c r="G135" s="56" t="s">
        <v>61</v>
      </c>
      <c r="H135" s="44" t="s">
        <v>65</v>
      </c>
      <c r="I135" s="44">
        <v>0</v>
      </c>
    </row>
    <row r="136" spans="3:9" ht="19" x14ac:dyDescent="0.25">
      <c r="C136" s="56" t="s">
        <v>61</v>
      </c>
      <c r="D136" s="44" t="s">
        <v>65</v>
      </c>
      <c r="E136" s="44">
        <v>5</v>
      </c>
      <c r="G136" s="56" t="s">
        <v>61</v>
      </c>
      <c r="H136" s="44" t="s">
        <v>65</v>
      </c>
      <c r="I136" s="44">
        <v>0</v>
      </c>
    </row>
    <row r="137" spans="3:9" ht="19" x14ac:dyDescent="0.25">
      <c r="C137" s="56" t="s">
        <v>61</v>
      </c>
      <c r="D137" s="44" t="s">
        <v>65</v>
      </c>
      <c r="E137" s="44">
        <v>5</v>
      </c>
      <c r="G137" s="56" t="s">
        <v>61</v>
      </c>
      <c r="H137" s="44" t="s">
        <v>65</v>
      </c>
      <c r="I137" s="106">
        <v>7</v>
      </c>
    </row>
    <row r="138" spans="3:9" ht="18" x14ac:dyDescent="0.2">
      <c r="C138" s="138" t="s">
        <v>0</v>
      </c>
      <c r="D138" s="138" t="s">
        <v>1</v>
      </c>
      <c r="E138" s="138" t="s">
        <v>51</v>
      </c>
      <c r="G138" s="137" t="s">
        <v>0</v>
      </c>
      <c r="H138" s="137" t="s">
        <v>1</v>
      </c>
      <c r="I138" s="138" t="s">
        <v>51</v>
      </c>
    </row>
    <row r="139" spans="3:9" ht="18" x14ac:dyDescent="0.2">
      <c r="C139" s="137" t="s">
        <v>0</v>
      </c>
      <c r="D139" s="137" t="s">
        <v>1</v>
      </c>
      <c r="E139" s="138" t="s">
        <v>51</v>
      </c>
      <c r="G139" s="137" t="s">
        <v>0</v>
      </c>
      <c r="H139" s="137" t="s">
        <v>1</v>
      </c>
      <c r="I139" s="138" t="s">
        <v>51</v>
      </c>
    </row>
    <row r="140" spans="3:9" ht="18" x14ac:dyDescent="0.2">
      <c r="C140" s="134" t="s">
        <v>0</v>
      </c>
      <c r="D140" s="134" t="s">
        <v>1</v>
      </c>
      <c r="E140" s="123" t="s">
        <v>51</v>
      </c>
      <c r="G140" s="137" t="s">
        <v>0</v>
      </c>
      <c r="H140" s="137" t="s">
        <v>1</v>
      </c>
      <c r="I140" s="138" t="s">
        <v>51</v>
      </c>
    </row>
    <row r="141" spans="3:9" ht="18" x14ac:dyDescent="0.2">
      <c r="C141" s="123" t="s">
        <v>0</v>
      </c>
      <c r="D141" s="123" t="s">
        <v>1</v>
      </c>
      <c r="E141" s="123" t="s">
        <v>51</v>
      </c>
      <c r="G141" s="134" t="s">
        <v>0</v>
      </c>
      <c r="H141" s="134" t="s">
        <v>1</v>
      </c>
      <c r="I141" s="123" t="s">
        <v>51</v>
      </c>
    </row>
    <row r="142" spans="3:9" ht="19" thickBot="1" x14ac:dyDescent="0.25">
      <c r="C142" s="123" t="s">
        <v>0</v>
      </c>
      <c r="D142" s="123" t="s">
        <v>1</v>
      </c>
      <c r="E142" s="123" t="s">
        <v>51</v>
      </c>
      <c r="G142" s="134" t="s">
        <v>0</v>
      </c>
      <c r="H142" s="134" t="s">
        <v>1</v>
      </c>
      <c r="I142" s="123" t="s">
        <v>51</v>
      </c>
    </row>
    <row r="143" spans="3:9" ht="19" thickBot="1" x14ac:dyDescent="0.25">
      <c r="C143" s="49" t="s">
        <v>0</v>
      </c>
      <c r="D143" s="50" t="s">
        <v>1</v>
      </c>
      <c r="E143" s="43" t="s">
        <v>51</v>
      </c>
      <c r="G143" s="134" t="s">
        <v>0</v>
      </c>
      <c r="H143" s="134" t="s">
        <v>1</v>
      </c>
      <c r="I143" s="123" t="s">
        <v>51</v>
      </c>
    </row>
    <row r="144" spans="3:9" ht="19" thickBot="1" x14ac:dyDescent="0.25">
      <c r="C144" s="137" t="s">
        <v>0</v>
      </c>
      <c r="D144" s="137" t="s">
        <v>1</v>
      </c>
      <c r="E144" s="138" t="s">
        <v>51</v>
      </c>
      <c r="G144" s="49" t="s">
        <v>0</v>
      </c>
      <c r="H144" s="50" t="s">
        <v>1</v>
      </c>
      <c r="I144" s="43" t="s">
        <v>51</v>
      </c>
    </row>
    <row r="145" spans="3:9" ht="18" x14ac:dyDescent="0.2">
      <c r="C145" s="138" t="s">
        <v>0</v>
      </c>
      <c r="D145" s="138" t="s">
        <v>1</v>
      </c>
      <c r="E145" s="138" t="s">
        <v>51</v>
      </c>
      <c r="G145" s="137" t="s">
        <v>0</v>
      </c>
      <c r="H145" s="137" t="s">
        <v>1</v>
      </c>
      <c r="I145" s="138" t="s">
        <v>51</v>
      </c>
    </row>
    <row r="146" spans="3:9" ht="18" x14ac:dyDescent="0.2">
      <c r="C146" s="138" t="s">
        <v>0</v>
      </c>
      <c r="D146" s="138" t="s">
        <v>1</v>
      </c>
      <c r="E146" s="138" t="s">
        <v>51</v>
      </c>
      <c r="G146" s="137" t="s">
        <v>0</v>
      </c>
      <c r="H146" s="137" t="s">
        <v>1</v>
      </c>
      <c r="I146" s="138" t="s">
        <v>51</v>
      </c>
    </row>
    <row r="147" spans="3:9" ht="18" x14ac:dyDescent="0.2">
      <c r="C147" s="137" t="s">
        <v>0</v>
      </c>
      <c r="D147" s="137" t="s">
        <v>1</v>
      </c>
      <c r="E147" s="138" t="s">
        <v>51</v>
      </c>
      <c r="G147" s="137" t="s">
        <v>0</v>
      </c>
      <c r="H147" s="137" t="s">
        <v>1</v>
      </c>
      <c r="I147" s="138" t="s">
        <v>51</v>
      </c>
    </row>
    <row r="148" spans="3:9" ht="18" x14ac:dyDescent="0.2">
      <c r="C148" s="137" t="s">
        <v>0</v>
      </c>
      <c r="D148" s="137" t="s">
        <v>1</v>
      </c>
      <c r="E148" s="138" t="s">
        <v>51</v>
      </c>
      <c r="G148" s="137" t="s">
        <v>0</v>
      </c>
      <c r="H148" s="137" t="s">
        <v>1</v>
      </c>
      <c r="I148" s="138" t="s">
        <v>51</v>
      </c>
    </row>
    <row r="149" spans="3:9" ht="18" x14ac:dyDescent="0.2">
      <c r="C149" s="138" t="s">
        <v>0</v>
      </c>
      <c r="D149" s="138" t="s">
        <v>1</v>
      </c>
      <c r="E149" s="138" t="s">
        <v>51</v>
      </c>
      <c r="G149" s="137" t="s">
        <v>0</v>
      </c>
      <c r="H149" s="137" t="s">
        <v>1</v>
      </c>
      <c r="I149" s="138" t="s">
        <v>51</v>
      </c>
    </row>
    <row r="150" spans="3:9" ht="18" x14ac:dyDescent="0.2">
      <c r="C150" s="123" t="s">
        <v>0</v>
      </c>
      <c r="D150" s="123" t="s">
        <v>1</v>
      </c>
      <c r="E150" s="123" t="s">
        <v>51</v>
      </c>
      <c r="G150" s="137" t="s">
        <v>0</v>
      </c>
      <c r="H150" s="137" t="s">
        <v>1</v>
      </c>
      <c r="I150" s="138" t="s">
        <v>51</v>
      </c>
    </row>
    <row r="151" spans="3:9" ht="18" x14ac:dyDescent="0.2">
      <c r="C151" s="134" t="s">
        <v>0</v>
      </c>
      <c r="D151" s="134" t="s">
        <v>1</v>
      </c>
      <c r="E151" s="123" t="s">
        <v>51</v>
      </c>
      <c r="G151" s="134" t="s">
        <v>0</v>
      </c>
      <c r="H151" s="134" t="s">
        <v>1</v>
      </c>
      <c r="I151" s="123" t="s">
        <v>51</v>
      </c>
    </row>
    <row r="152" spans="3:9" ht="19" thickBot="1" x14ac:dyDescent="0.25">
      <c r="C152" s="134" t="s">
        <v>0</v>
      </c>
      <c r="D152" s="134" t="s">
        <v>1</v>
      </c>
      <c r="E152" s="123" t="s">
        <v>51</v>
      </c>
      <c r="G152" s="134" t="s">
        <v>0</v>
      </c>
      <c r="H152" s="134" t="s">
        <v>1</v>
      </c>
      <c r="I152" s="123" t="s">
        <v>51</v>
      </c>
    </row>
    <row r="153" spans="3:9" ht="19" thickBot="1" x14ac:dyDescent="0.25">
      <c r="C153" s="49" t="s">
        <v>0</v>
      </c>
      <c r="D153" s="50" t="s">
        <v>1</v>
      </c>
      <c r="E153" s="43" t="s">
        <v>51</v>
      </c>
      <c r="G153" s="134" t="s">
        <v>0</v>
      </c>
      <c r="H153" s="134" t="s">
        <v>1</v>
      </c>
      <c r="I153" s="123" t="s">
        <v>51</v>
      </c>
    </row>
    <row r="154" spans="3:9" ht="19" thickBot="1" x14ac:dyDescent="0.25">
      <c r="C154" s="137" t="s">
        <v>0</v>
      </c>
      <c r="D154" s="137" t="s">
        <v>1</v>
      </c>
      <c r="E154" s="138" t="s">
        <v>51</v>
      </c>
      <c r="G154" s="49" t="s">
        <v>0</v>
      </c>
      <c r="H154" s="50" t="s">
        <v>1</v>
      </c>
      <c r="I154" s="43" t="s">
        <v>51</v>
      </c>
    </row>
    <row r="155" spans="3:9" ht="18" x14ac:dyDescent="0.2">
      <c r="C155" s="137" t="s">
        <v>0</v>
      </c>
      <c r="D155" s="137" t="s">
        <v>1</v>
      </c>
      <c r="E155" s="138" t="s">
        <v>51</v>
      </c>
      <c r="G155" s="137" t="s">
        <v>0</v>
      </c>
      <c r="H155" s="137" t="s">
        <v>1</v>
      </c>
      <c r="I155" s="138" t="s">
        <v>51</v>
      </c>
    </row>
    <row r="156" spans="3:9" ht="18" x14ac:dyDescent="0.2">
      <c r="C156" s="137" t="s">
        <v>0</v>
      </c>
      <c r="D156" s="137" t="s">
        <v>1</v>
      </c>
      <c r="E156" s="138" t="s">
        <v>51</v>
      </c>
      <c r="G156" s="137" t="s">
        <v>0</v>
      </c>
      <c r="H156" s="137" t="s">
        <v>1</v>
      </c>
      <c r="I156" s="138" t="s">
        <v>51</v>
      </c>
    </row>
    <row r="157" spans="3:9" ht="21" x14ac:dyDescent="0.25">
      <c r="C157" s="44"/>
      <c r="D157" s="108" t="s">
        <v>94</v>
      </c>
      <c r="E157" s="108" t="s">
        <v>95</v>
      </c>
      <c r="G157" s="56"/>
      <c r="H157" s="44"/>
      <c r="I157" s="44"/>
    </row>
    <row r="158" spans="3:9" ht="21" x14ac:dyDescent="0.25">
      <c r="C158" s="44"/>
      <c r="D158" s="108" t="s">
        <v>94</v>
      </c>
      <c r="E158" s="108" t="s">
        <v>95</v>
      </c>
      <c r="G158" s="103"/>
      <c r="H158" s="108" t="s">
        <v>94</v>
      </c>
      <c r="I158" s="108" t="s">
        <v>95</v>
      </c>
    </row>
    <row r="159" spans="3:9" ht="21" x14ac:dyDescent="0.25">
      <c r="C159" s="112"/>
      <c r="D159" s="108" t="s">
        <v>94</v>
      </c>
      <c r="E159" s="108" t="s">
        <v>95</v>
      </c>
      <c r="G159" s="44"/>
      <c r="H159" s="108" t="s">
        <v>94</v>
      </c>
      <c r="I159" s="108" t="s">
        <v>95</v>
      </c>
    </row>
    <row r="160" spans="3:9" ht="21" x14ac:dyDescent="0.25">
      <c r="C160" s="47"/>
      <c r="D160" s="47" t="s">
        <v>70</v>
      </c>
      <c r="E160" s="9"/>
      <c r="G160" s="112"/>
      <c r="H160" s="108" t="s">
        <v>94</v>
      </c>
      <c r="I160" s="108" t="s">
        <v>95</v>
      </c>
    </row>
    <row r="161" spans="3:9" ht="21" x14ac:dyDescent="0.25">
      <c r="C161" s="45"/>
      <c r="D161" s="47" t="s">
        <v>79</v>
      </c>
      <c r="E161" s="45"/>
      <c r="G161" s="9"/>
      <c r="H161" s="47" t="s">
        <v>86</v>
      </c>
      <c r="I161" s="9"/>
    </row>
    <row r="162" spans="3:9" ht="22" thickBot="1" x14ac:dyDescent="0.3">
      <c r="C162" s="3"/>
      <c r="D162" s="47" t="s">
        <v>80</v>
      </c>
      <c r="E162" s="3"/>
      <c r="G162" s="45"/>
      <c r="H162" s="47" t="s">
        <v>87</v>
      </c>
      <c r="I162" s="45"/>
    </row>
    <row r="163" spans="3:9" ht="22" thickBot="1" x14ac:dyDescent="0.3">
      <c r="C163" s="140"/>
      <c r="D163" s="142" t="s">
        <v>81</v>
      </c>
      <c r="E163" s="147"/>
      <c r="G163" s="3"/>
      <c r="H163" s="47" t="s">
        <v>88</v>
      </c>
      <c r="I163" s="3"/>
    </row>
    <row r="164" spans="3:9" ht="22" thickBot="1" x14ac:dyDescent="0.3">
      <c r="C164" s="103"/>
      <c r="D164" s="141" t="s">
        <v>82</v>
      </c>
      <c r="E164" s="103"/>
      <c r="G164" s="140"/>
      <c r="H164" s="142" t="s">
        <v>89</v>
      </c>
      <c r="I164" s="147"/>
    </row>
    <row r="165" spans="3:9" ht="21" x14ac:dyDescent="0.25">
      <c r="C165" s="115"/>
      <c r="D165" s="141" t="s">
        <v>83</v>
      </c>
      <c r="E165" s="115"/>
      <c r="G165" s="104"/>
      <c r="H165" s="141" t="s">
        <v>90</v>
      </c>
      <c r="I165" s="104"/>
    </row>
    <row r="166" spans="3:9" ht="21" x14ac:dyDescent="0.25">
      <c r="C166" s="103"/>
      <c r="D166" s="141" t="s">
        <v>84</v>
      </c>
      <c r="E166" s="103"/>
      <c r="G166" s="44"/>
      <c r="H166" s="141" t="s">
        <v>91</v>
      </c>
      <c r="I166" s="44"/>
    </row>
    <row r="167" spans="3:9" ht="21" x14ac:dyDescent="0.25">
      <c r="C167" s="115"/>
      <c r="D167" s="141" t="s">
        <v>85</v>
      </c>
      <c r="E167" s="115"/>
      <c r="G167" s="103"/>
      <c r="H167" s="141" t="s">
        <v>92</v>
      </c>
      <c r="I167" s="103"/>
    </row>
    <row r="168" spans="3:9" ht="21" x14ac:dyDescent="0.25">
      <c r="C168" s="44"/>
      <c r="D168" s="141" t="s">
        <v>71</v>
      </c>
      <c r="E168" s="44"/>
      <c r="G168" s="115"/>
      <c r="H168" s="141" t="s">
        <v>93</v>
      </c>
      <c r="I168" s="115"/>
    </row>
    <row r="169" spans="3:9" ht="21" x14ac:dyDescent="0.25">
      <c r="C169" s="103"/>
      <c r="D169" s="141" t="s">
        <v>72</v>
      </c>
      <c r="E169" s="103"/>
      <c r="G169" s="104"/>
      <c r="H169" s="141" t="s">
        <v>100</v>
      </c>
      <c r="I169" s="104"/>
    </row>
    <row r="170" spans="3:9" ht="21" x14ac:dyDescent="0.25">
      <c r="C170" s="48"/>
      <c r="D170" s="47" t="s">
        <v>73</v>
      </c>
      <c r="E170" s="48"/>
      <c r="G170" s="44"/>
      <c r="H170" s="141" t="s">
        <v>101</v>
      </c>
      <c r="I170" s="44"/>
    </row>
    <row r="171" spans="3:9" ht="21" x14ac:dyDescent="0.25">
      <c r="C171" s="47"/>
      <c r="D171" s="47" t="s">
        <v>74</v>
      </c>
      <c r="E171" s="9"/>
      <c r="G171" s="3"/>
      <c r="H171" s="47" t="s">
        <v>102</v>
      </c>
      <c r="I171" s="3"/>
    </row>
    <row r="172" spans="3:9" ht="22" thickBot="1" x14ac:dyDescent="0.3">
      <c r="C172" s="45"/>
      <c r="D172" s="47" t="s">
        <v>75</v>
      </c>
      <c r="E172" s="45"/>
      <c r="G172" s="48"/>
      <c r="H172" s="47" t="s">
        <v>103</v>
      </c>
      <c r="I172" s="48"/>
    </row>
    <row r="173" spans="3:9" ht="22" thickBot="1" x14ac:dyDescent="0.3">
      <c r="C173" s="135"/>
      <c r="D173" s="142" t="s">
        <v>76</v>
      </c>
      <c r="E173" s="143"/>
      <c r="G173" s="3"/>
      <c r="H173" s="47" t="s">
        <v>104</v>
      </c>
      <c r="I173" s="3"/>
    </row>
    <row r="174" spans="3:9" ht="22" thickBot="1" x14ac:dyDescent="0.3">
      <c r="C174" s="115"/>
      <c r="D174" s="141" t="s">
        <v>77</v>
      </c>
      <c r="E174" s="115"/>
      <c r="G174" s="140"/>
      <c r="H174" s="142" t="s">
        <v>105</v>
      </c>
      <c r="I174" s="147"/>
    </row>
    <row r="175" spans="3:9" ht="21" x14ac:dyDescent="0.25">
      <c r="C175" s="141"/>
      <c r="D175" s="141" t="s">
        <v>78</v>
      </c>
      <c r="E175" s="104"/>
      <c r="G175" s="103"/>
      <c r="H175" s="141" t="s">
        <v>106</v>
      </c>
      <c r="I175" s="103"/>
    </row>
    <row r="176" spans="3:9" ht="21" x14ac:dyDescent="0.25">
      <c r="C176" s="44"/>
      <c r="D176" s="44"/>
      <c r="E176" s="44"/>
      <c r="G176" s="115"/>
      <c r="H176" s="141" t="s">
        <v>107</v>
      </c>
      <c r="I176" s="115"/>
    </row>
    <row r="177" spans="3:9" ht="19" x14ac:dyDescent="0.25">
      <c r="C177" s="103"/>
      <c r="D177" s="117"/>
      <c r="E177" s="44"/>
      <c r="G177" s="103"/>
      <c r="H177" s="129"/>
      <c r="I177" s="44"/>
    </row>
    <row r="178" spans="3:9" ht="19" x14ac:dyDescent="0.25">
      <c r="C178" s="44"/>
      <c r="D178" s="44"/>
      <c r="E178" s="44"/>
      <c r="G178" s="44"/>
      <c r="H178" s="44"/>
      <c r="I178" s="44"/>
    </row>
    <row r="179" spans="3:9" ht="19" x14ac:dyDescent="0.25">
      <c r="C179" s="103"/>
      <c r="D179" s="117"/>
      <c r="E179" s="115"/>
      <c r="G179" s="103"/>
      <c r="H179" s="117"/>
      <c r="I179" s="44"/>
    </row>
    <row r="180" spans="3:9" ht="19" x14ac:dyDescent="0.25">
      <c r="C180" s="57"/>
      <c r="D180" s="48"/>
      <c r="E180" s="48"/>
      <c r="G180" s="57"/>
      <c r="H180" s="48"/>
      <c r="I180" s="48"/>
    </row>
    <row r="181" spans="3:9" ht="19" x14ac:dyDescent="0.25">
      <c r="D181" s="109"/>
      <c r="E181" s="48"/>
      <c r="H181" s="53"/>
      <c r="I181" s="45"/>
    </row>
    <row r="182" spans="3:9" ht="20" thickBot="1" x14ac:dyDescent="0.3">
      <c r="C182" s="45"/>
      <c r="D182" s="45"/>
      <c r="E182" s="45"/>
      <c r="G182" s="45"/>
      <c r="H182" s="45"/>
      <c r="I182" s="45"/>
    </row>
    <row r="183" spans="3:9" ht="17" thickBot="1" x14ac:dyDescent="0.25">
      <c r="C183" s="135"/>
      <c r="D183" s="143"/>
      <c r="E183" s="143"/>
      <c r="G183" s="135"/>
      <c r="H183" s="143"/>
      <c r="I183" s="143"/>
    </row>
    <row r="184" spans="3:9" x14ac:dyDescent="0.2">
      <c r="C184" s="103"/>
      <c r="D184" s="103"/>
      <c r="E184" s="103"/>
      <c r="G184" s="103"/>
      <c r="H184" s="103"/>
      <c r="I184" s="103"/>
    </row>
    <row r="185" spans="3:9" x14ac:dyDescent="0.2">
      <c r="C185" s="103"/>
      <c r="D185" s="103"/>
      <c r="E185" s="103"/>
      <c r="G185" s="103"/>
      <c r="H185" s="103"/>
      <c r="I185" s="103"/>
    </row>
    <row r="186" spans="3:9" x14ac:dyDescent="0.2">
      <c r="C186" s="103"/>
      <c r="D186" s="103"/>
      <c r="E186" s="103"/>
      <c r="G186" s="103"/>
      <c r="H186" s="103"/>
      <c r="I186" s="103"/>
    </row>
    <row r="187" spans="3:9" x14ac:dyDescent="0.2">
      <c r="C187" s="103"/>
      <c r="D187" s="103"/>
      <c r="E187" s="103"/>
      <c r="G187" s="103"/>
      <c r="H187" s="103"/>
      <c r="I187" s="103"/>
    </row>
    <row r="188" spans="3:9" x14ac:dyDescent="0.2">
      <c r="C188" s="103"/>
      <c r="D188" s="103"/>
      <c r="E188" s="103"/>
      <c r="G188" s="103"/>
      <c r="H188" s="103"/>
      <c r="I188" s="103"/>
    </row>
    <row r="189" spans="3:9" ht="19" x14ac:dyDescent="0.25">
      <c r="C189" s="44"/>
      <c r="D189" s="117"/>
      <c r="E189" s="103"/>
      <c r="G189" s="44"/>
      <c r="H189" s="117"/>
      <c r="I189" s="44"/>
    </row>
    <row r="190" spans="3:9" ht="19" x14ac:dyDescent="0.25">
      <c r="C190" s="45"/>
      <c r="D190" s="45"/>
      <c r="E190" s="45"/>
    </row>
    <row r="191" spans="3:9" ht="19" x14ac:dyDescent="0.25">
      <c r="C191" s="45"/>
      <c r="D191" s="53"/>
      <c r="E191" s="45"/>
      <c r="G191" s="45"/>
      <c r="H191" s="53"/>
      <c r="I191" s="45"/>
    </row>
    <row r="192" spans="3:9" ht="20" thickBot="1" x14ac:dyDescent="0.3">
      <c r="C192" s="45"/>
      <c r="D192" s="45"/>
      <c r="E192" s="45"/>
      <c r="G192" s="45"/>
      <c r="H192" s="45"/>
      <c r="I192" s="45"/>
    </row>
    <row r="193" spans="3:9" ht="20" thickBot="1" x14ac:dyDescent="0.3">
      <c r="C193" s="139"/>
      <c r="D193" s="145"/>
      <c r="E193" s="147"/>
      <c r="G193" s="139"/>
      <c r="H193" s="145"/>
      <c r="I193" s="116"/>
    </row>
    <row r="194" spans="3:9" ht="19" x14ac:dyDescent="0.25">
      <c r="C194" s="112"/>
      <c r="D194" s="115"/>
      <c r="E194" s="115"/>
      <c r="G194" s="112"/>
      <c r="H194" s="115"/>
      <c r="I194" s="115"/>
    </row>
    <row r="195" spans="3:9" ht="19" x14ac:dyDescent="0.25">
      <c r="C195" s="44"/>
      <c r="D195" s="117"/>
      <c r="E195" s="115"/>
      <c r="G195" s="44"/>
      <c r="H195" s="117"/>
      <c r="I195" s="44"/>
    </row>
    <row r="196" spans="3:9" x14ac:dyDescent="0.2">
      <c r="C196" s="103"/>
      <c r="D196" s="103"/>
      <c r="E196" s="103"/>
      <c r="G196" s="103"/>
      <c r="H196" s="103"/>
      <c r="I196" s="103"/>
    </row>
    <row r="197" spans="3:9" ht="19" x14ac:dyDescent="0.25">
      <c r="C197" s="44"/>
      <c r="D197" s="117"/>
      <c r="E197" s="103"/>
      <c r="G197" s="44"/>
      <c r="H197" s="117"/>
      <c r="I197" s="44"/>
    </row>
    <row r="198" spans="3:9" ht="19" x14ac:dyDescent="0.25">
      <c r="C198" s="44"/>
      <c r="D198" s="44"/>
      <c r="E198" s="44"/>
      <c r="G198" s="103"/>
      <c r="H198" s="103"/>
      <c r="I198" s="103"/>
    </row>
    <row r="199" spans="3:9" ht="19" x14ac:dyDescent="0.25">
      <c r="C199" s="44"/>
      <c r="D199" s="117"/>
      <c r="E199" s="44"/>
      <c r="G199" s="44"/>
      <c r="H199" s="117"/>
      <c r="I199" s="44"/>
    </row>
    <row r="200" spans="3:9" ht="19" x14ac:dyDescent="0.25">
      <c r="C200" s="45"/>
      <c r="D200" s="45"/>
      <c r="E200" s="45"/>
      <c r="G200" s="45"/>
      <c r="H200" s="45"/>
      <c r="I200" s="45"/>
    </row>
    <row r="201" spans="3:9" ht="19" x14ac:dyDescent="0.25">
      <c r="C201" s="45"/>
      <c r="D201" s="53"/>
      <c r="E201" s="48"/>
      <c r="G201" s="45"/>
      <c r="H201" s="53"/>
      <c r="I201" s="45"/>
    </row>
    <row r="202" spans="3:9" ht="20" thickBot="1" x14ac:dyDescent="0.3">
      <c r="C202" s="57"/>
      <c r="D202" s="48"/>
      <c r="E202" s="48"/>
      <c r="G202" s="57"/>
      <c r="H202" s="48"/>
      <c r="I202" s="48"/>
    </row>
    <row r="203" spans="3:9" ht="20" thickBot="1" x14ac:dyDescent="0.3">
      <c r="C203" s="139"/>
      <c r="D203" s="145"/>
      <c r="E203" s="147"/>
      <c r="G203" s="139"/>
      <c r="H203" s="145"/>
      <c r="I203" s="116"/>
    </row>
    <row r="204" spans="3:9" x14ac:dyDescent="0.2">
      <c r="C204" s="103"/>
      <c r="D204" s="103"/>
      <c r="E204" s="103"/>
      <c r="G204" s="103"/>
      <c r="H204" s="103"/>
      <c r="I204" s="103"/>
    </row>
    <row r="205" spans="3:9" ht="19" x14ac:dyDescent="0.25">
      <c r="C205" s="44"/>
      <c r="D205" s="117"/>
      <c r="E205" s="103"/>
      <c r="G205" s="44"/>
      <c r="H205" s="117"/>
      <c r="I205" s="44"/>
    </row>
    <row r="206" spans="3:9" ht="19" x14ac:dyDescent="0.25">
      <c r="C206" s="44"/>
      <c r="D206" s="44"/>
      <c r="E206" s="44"/>
      <c r="G206" s="103"/>
      <c r="H206" s="103"/>
      <c r="I206" s="103"/>
    </row>
    <row r="207" spans="3:9" ht="19" x14ac:dyDescent="0.25">
      <c r="C207" s="44"/>
      <c r="D207" s="117"/>
      <c r="E207" s="44"/>
      <c r="G207" s="44"/>
      <c r="H207" s="117"/>
      <c r="I207" s="44"/>
    </row>
    <row r="208" spans="3:9" ht="19" x14ac:dyDescent="0.25">
      <c r="C208" s="44"/>
      <c r="D208" s="44"/>
      <c r="E208" s="44"/>
      <c r="G208" s="44"/>
      <c r="H208" s="44"/>
      <c r="I208" s="44"/>
    </row>
    <row r="209" spans="3:9" ht="19" x14ac:dyDescent="0.25">
      <c r="C209" s="44"/>
      <c r="D209" s="117"/>
      <c r="E209" s="115"/>
      <c r="G209" s="44"/>
      <c r="H209" s="117"/>
      <c r="I209" s="44"/>
    </row>
    <row r="210" spans="3:9" ht="19" x14ac:dyDescent="0.25">
      <c r="C210" s="57"/>
      <c r="D210" s="48"/>
      <c r="E210" s="48"/>
      <c r="G210" s="57"/>
      <c r="H210" s="48"/>
      <c r="I210" s="48"/>
    </row>
    <row r="211" spans="3:9" ht="19" x14ac:dyDescent="0.25">
      <c r="C211" s="45"/>
      <c r="D211" s="53"/>
      <c r="E211" s="48"/>
      <c r="G211" s="45"/>
      <c r="H211" s="53"/>
      <c r="I211" s="45"/>
    </row>
    <row r="212" spans="3:9" ht="17" thickBot="1" x14ac:dyDescent="0.25"/>
    <row r="213" spans="3:9" ht="20" thickBot="1" x14ac:dyDescent="0.3">
      <c r="C213" s="139"/>
      <c r="D213" s="145"/>
      <c r="E213" s="147"/>
      <c r="G213" s="139"/>
      <c r="H213" s="145"/>
      <c r="I213" s="116"/>
    </row>
    <row r="214" spans="3:9" ht="19" x14ac:dyDescent="0.25">
      <c r="C214" s="112"/>
      <c r="D214" s="115"/>
      <c r="E214" s="115"/>
      <c r="G214" s="112"/>
      <c r="H214" s="115"/>
      <c r="I214" s="115"/>
    </row>
    <row r="215" spans="3:9" ht="19" x14ac:dyDescent="0.25">
      <c r="C215" s="44"/>
      <c r="D215" s="117"/>
      <c r="E215" s="115"/>
      <c r="G215" s="44"/>
      <c r="H215" s="117"/>
      <c r="I215" s="44"/>
    </row>
    <row r="216" spans="3:9" x14ac:dyDescent="0.2">
      <c r="C216" s="103"/>
      <c r="D216" s="103"/>
      <c r="E216" s="103"/>
      <c r="G216" s="103"/>
      <c r="H216" s="103"/>
      <c r="I216" s="103"/>
    </row>
    <row r="217" spans="3:9" ht="19" x14ac:dyDescent="0.25">
      <c r="C217" s="44"/>
      <c r="D217" s="117"/>
      <c r="E217" s="115"/>
      <c r="G217" s="44"/>
      <c r="H217" s="117"/>
      <c r="I217" s="44"/>
    </row>
    <row r="218" spans="3:9" ht="19" x14ac:dyDescent="0.25">
      <c r="C218" s="112"/>
      <c r="D218" s="115"/>
      <c r="E218" s="115"/>
      <c r="G218" s="112"/>
      <c r="H218" s="115"/>
      <c r="I218" s="115"/>
    </row>
    <row r="219" spans="3:9" ht="19" x14ac:dyDescent="0.25">
      <c r="C219" s="44"/>
      <c r="D219" s="117"/>
      <c r="E219" s="115"/>
      <c r="G219" s="44"/>
      <c r="H219" s="117"/>
      <c r="I219" s="44"/>
    </row>
  </sheetData>
  <sortState ref="G13:I175">
    <sortCondition ref="G13:G175"/>
    <sortCondition ref="I13:I175"/>
  </sortState>
  <mergeCells count="1">
    <mergeCell ref="L44:M44"/>
  </mergeCells>
  <pageMargins left="0.75" right="0.75" top="1" bottom="1" header="0.5" footer="0.5"/>
  <pageSetup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How to calculate SD</vt:lpstr>
      <vt:lpstr>Data From Your Seminar</vt:lpstr>
      <vt:lpstr>Your Seminar Data + More</vt:lpstr>
    </vt:vector>
  </TitlesOfParts>
  <Company>University of Guelph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Aron Fazekas</dc:creator>
  <cp:lastModifiedBy>Microsoft Office User</cp:lastModifiedBy>
  <dcterms:created xsi:type="dcterms:W3CDTF">2012-07-23T14:40:20Z</dcterms:created>
  <dcterms:modified xsi:type="dcterms:W3CDTF">2017-01-09T17:32:46Z</dcterms:modified>
</cp:coreProperties>
</file>