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51" i="1" l="1"/>
  <c r="E44" i="1"/>
  <c r="F44" i="1"/>
  <c r="F46" i="1" s="1"/>
  <c r="D44" i="1"/>
  <c r="D46" i="1" s="1"/>
  <c r="E28" i="1"/>
  <c r="F28" i="1"/>
  <c r="D28" i="1"/>
  <c r="E12" i="1"/>
  <c r="F12" i="1"/>
  <c r="D12" i="1"/>
  <c r="D23" i="1"/>
  <c r="E37" i="1"/>
  <c r="F37" i="1"/>
  <c r="D37" i="1"/>
  <c r="E5" i="1"/>
  <c r="E8" i="1" s="1"/>
  <c r="F5" i="1"/>
  <c r="F8" i="1" s="1"/>
  <c r="D5" i="1"/>
  <c r="D8" i="1" s="1"/>
  <c r="E21" i="1"/>
  <c r="F21" i="1"/>
  <c r="D21" i="1"/>
  <c r="F45" i="1"/>
  <c r="E45" i="1"/>
  <c r="D45" i="1"/>
  <c r="F39" i="1"/>
  <c r="E39" i="1"/>
  <c r="D39" i="1"/>
  <c r="F38" i="1"/>
  <c r="E38" i="1"/>
  <c r="D38" i="1"/>
  <c r="F29" i="1"/>
  <c r="E29" i="1"/>
  <c r="D29" i="1"/>
  <c r="F23" i="1"/>
  <c r="E23" i="1"/>
  <c r="F22" i="1"/>
  <c r="E22" i="1"/>
  <c r="D22" i="1"/>
  <c r="E13" i="1"/>
  <c r="E14" i="1" s="1"/>
  <c r="E16" i="1" s="1"/>
  <c r="D13" i="1"/>
  <c r="D14" i="1" s="1"/>
  <c r="F13" i="1"/>
  <c r="F14" i="1" s="1"/>
  <c r="F16" i="1" s="1"/>
  <c r="D7" i="1"/>
  <c r="E6" i="1"/>
  <c r="F6" i="1"/>
  <c r="D6" i="1"/>
  <c r="E7" i="1"/>
  <c r="F7" i="1"/>
  <c r="F30" i="1" l="1"/>
  <c r="D24" i="1"/>
  <c r="F24" i="1"/>
  <c r="F32" i="1" s="1"/>
  <c r="E24" i="1"/>
  <c r="E30" i="1"/>
  <c r="D30" i="1"/>
  <c r="D32" i="1" s="1"/>
  <c r="E40" i="1"/>
  <c r="E48" i="1" s="1"/>
  <c r="F40" i="1"/>
  <c r="F48" i="1" s="1"/>
  <c r="D40" i="1"/>
  <c r="D48" i="1" s="1"/>
  <c r="E46" i="1"/>
  <c r="D16" i="1"/>
  <c r="E32" i="1" l="1"/>
</calcChain>
</file>

<file path=xl/sharedStrings.xml><?xml version="1.0" encoding="utf-8"?>
<sst xmlns="http://schemas.openxmlformats.org/spreadsheetml/2006/main" count="38" uniqueCount="19">
  <si>
    <t>Montreal Museum of Fines Art</t>
  </si>
  <si>
    <t>8 weeks</t>
  </si>
  <si>
    <t>Tickets</t>
  </si>
  <si>
    <t>group of 7</t>
  </si>
  <si>
    <t>Estimated purchase</t>
  </si>
  <si>
    <t>Set up cost</t>
  </si>
  <si>
    <t>Insurance cost weekly</t>
  </si>
  <si>
    <t>10 weeks</t>
  </si>
  <si>
    <t xml:space="preserve">Insurance cost weekly </t>
  </si>
  <si>
    <t>12 weeks</t>
  </si>
  <si>
    <t>Operating cost per day</t>
  </si>
  <si>
    <t>Total revenue</t>
  </si>
  <si>
    <t>Total expenses</t>
  </si>
  <si>
    <t>Net Profit (loss)</t>
  </si>
  <si>
    <t>Total Revenue</t>
  </si>
  <si>
    <t>Total Expenses</t>
  </si>
  <si>
    <t>Sales</t>
  </si>
  <si>
    <t>Expenses</t>
  </si>
  <si>
    <t>Break-Even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</si>
</sst>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3" fontId="0" fillId="0" borderId="0" xfId="0" applyNumberFormat="1"/>
    <xf numFmtId="8" fontId="0" fillId="0" borderId="0" xfId="0" applyNumberFormat="1"/>
    <xf numFmtId="9" fontId="0" fillId="0" borderId="0" xfId="0" applyNumberFormat="1"/>
    <xf numFmtId="6" fontId="0" fillId="0" borderId="0" xfId="0" applyNumberFormat="1"/>
    <xf numFmtId="0" fontId="1" fillId="0" borderId="0" xfId="0" applyFont="1"/>
    <xf numFmtId="0" fontId="4" fillId="0" borderId="0" xfId="0" applyFont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Sheet1!$C$3:$C$4</c:f>
              <c:strCache>
                <c:ptCount val="1"/>
                <c:pt idx="0">
                  <c:v>Sales</c:v>
                </c:pt>
              </c:strCache>
            </c:strRef>
          </c:tx>
          <c:invertIfNegative val="0"/>
          <c:cat>
            <c:strRef>
              <c:f>Sheet1!$B$5:$B$16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Sheet1!$C$5:$C$16</c:f>
              <c:numCache>
                <c:formatCode>"$"#,##0.00_);[Red]\("$"#,##0.00\)</c:formatCode>
                <c:ptCount val="12"/>
                <c:pt idx="0">
                  <c:v>10</c:v>
                </c:pt>
                <c:pt idx="1">
                  <c:v>40</c:v>
                </c:pt>
                <c:pt idx="2" formatCode="0%">
                  <c:v>0.05</c:v>
                </c:pt>
                <c:pt idx="5" formatCode="General">
                  <c:v>0</c:v>
                </c:pt>
                <c:pt idx="6" formatCode="&quot;$&quot;#,##0_);[Red]\(&quot;$&quot;#,##0\)">
                  <c:v>35000</c:v>
                </c:pt>
                <c:pt idx="7">
                  <c:v>250</c:v>
                </c:pt>
                <c:pt idx="8" formatCode="&quot;$&quot;#,##0_);[Red]\(&quot;$&quot;#,##0\)">
                  <c:v>5000</c:v>
                </c:pt>
              </c:numCache>
            </c:numRef>
          </c:val>
        </c:ser>
        <c:ser>
          <c:idx val="1"/>
          <c:order val="1"/>
          <c:tx>
            <c:strRef>
              <c:f>Sheet1!$D$3:$D$4</c:f>
              <c:strCache>
                <c:ptCount val="1"/>
                <c:pt idx="0">
                  <c:v>Sales 9,000</c:v>
                </c:pt>
              </c:strCache>
            </c:strRef>
          </c:tx>
          <c:invertIfNegative val="0"/>
          <c:cat>
            <c:strRef>
              <c:f>Sheet1!$B$5:$B$16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Sheet1!$D$5:$D$16</c:f>
              <c:numCache>
                <c:formatCode>"$"#,##0.00_);[Red]\("$"#,##0.00\)</c:formatCode>
                <c:ptCount val="12"/>
                <c:pt idx="0">
                  <c:v>90000</c:v>
                </c:pt>
                <c:pt idx="1">
                  <c:v>51428.571428571435</c:v>
                </c:pt>
                <c:pt idx="2" formatCode="General">
                  <c:v>450</c:v>
                </c:pt>
                <c:pt idx="3">
                  <c:v>141878.57142857142</c:v>
                </c:pt>
                <c:pt idx="6" formatCode="&quot;$&quot;#,##0_);[Red]\(&quot;$&quot;#,##0\)">
                  <c:v>35000</c:v>
                </c:pt>
                <c:pt idx="7">
                  <c:v>14000</c:v>
                </c:pt>
                <c:pt idx="8" formatCode="&quot;$&quot;#,##0_);[Red]\(&quot;$&quot;#,##0\)">
                  <c:v>40000</c:v>
                </c:pt>
                <c:pt idx="9">
                  <c:v>89000</c:v>
                </c:pt>
                <c:pt idx="11">
                  <c:v>52878.57142857142</c:v>
                </c:pt>
              </c:numCache>
            </c:numRef>
          </c:val>
        </c:ser>
        <c:ser>
          <c:idx val="2"/>
          <c:order val="2"/>
          <c:tx>
            <c:strRef>
              <c:f>Sheet1!$E$3:$E$4</c:f>
              <c:strCache>
                <c:ptCount val="1"/>
                <c:pt idx="0">
                  <c:v>Sales 11,000</c:v>
                </c:pt>
              </c:strCache>
            </c:strRef>
          </c:tx>
          <c:invertIfNegative val="0"/>
          <c:cat>
            <c:strRef>
              <c:f>Sheet1!$B$5:$B$16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Sheet1!$E$5:$E$16</c:f>
              <c:numCache>
                <c:formatCode>"$"#,##0.00_);[Red]\("$"#,##0.00\)</c:formatCode>
                <c:ptCount val="12"/>
                <c:pt idx="0">
                  <c:v>110000</c:v>
                </c:pt>
                <c:pt idx="1">
                  <c:v>62857.142857142855</c:v>
                </c:pt>
                <c:pt idx="2" formatCode="General">
                  <c:v>550</c:v>
                </c:pt>
                <c:pt idx="3">
                  <c:v>173407.14285714284</c:v>
                </c:pt>
                <c:pt idx="6" formatCode="&quot;$&quot;#,##0_);[Red]\(&quot;$&quot;#,##0\)">
                  <c:v>35000</c:v>
                </c:pt>
                <c:pt idx="7">
                  <c:v>14000</c:v>
                </c:pt>
                <c:pt idx="8" formatCode="&quot;$&quot;#,##0_);[Red]\(&quot;$&quot;#,##0\)">
                  <c:v>40000</c:v>
                </c:pt>
                <c:pt idx="9">
                  <c:v>89000</c:v>
                </c:pt>
                <c:pt idx="11">
                  <c:v>84407.142857142841</c:v>
                </c:pt>
              </c:numCache>
            </c:numRef>
          </c:val>
        </c:ser>
        <c:ser>
          <c:idx val="3"/>
          <c:order val="3"/>
          <c:tx>
            <c:strRef>
              <c:f>Sheet1!$F$3:$F$4</c:f>
              <c:strCache>
                <c:ptCount val="1"/>
                <c:pt idx="0">
                  <c:v>Sales 12,000</c:v>
                </c:pt>
              </c:strCache>
            </c:strRef>
          </c:tx>
          <c:invertIfNegative val="0"/>
          <c:cat>
            <c:strRef>
              <c:f>Sheet1!$B$5:$B$16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Sheet1!$F$5:$F$16</c:f>
              <c:numCache>
                <c:formatCode>"$"#,##0.00_);[Red]\("$"#,##0.00\)</c:formatCode>
                <c:ptCount val="12"/>
                <c:pt idx="0">
                  <c:v>120000</c:v>
                </c:pt>
                <c:pt idx="1">
                  <c:v>68571.428571428565</c:v>
                </c:pt>
                <c:pt idx="2" formatCode="General">
                  <c:v>600</c:v>
                </c:pt>
                <c:pt idx="3">
                  <c:v>189171.42857142858</c:v>
                </c:pt>
                <c:pt idx="6" formatCode="&quot;$&quot;#,##0_);[Red]\(&quot;$&quot;#,##0\)">
                  <c:v>35000</c:v>
                </c:pt>
                <c:pt idx="7">
                  <c:v>14000</c:v>
                </c:pt>
                <c:pt idx="8" formatCode="&quot;$&quot;#,##0_);[Red]\(&quot;$&quot;#,##0\)">
                  <c:v>40000</c:v>
                </c:pt>
                <c:pt idx="9">
                  <c:v>89000</c:v>
                </c:pt>
                <c:pt idx="11">
                  <c:v>100171.42857142858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810560"/>
        <c:axId val="69730688"/>
      </c:barChart>
      <c:catAx>
        <c:axId val="41810560"/>
        <c:scaling>
          <c:orientation val="minMax"/>
        </c:scaling>
        <c:delete val="0"/>
        <c:axPos val="b"/>
        <c:majorTickMark val="out"/>
        <c:minorTickMark val="none"/>
        <c:tickLblPos val="nextTo"/>
        <c:crossAx val="69730688"/>
        <c:crosses val="autoZero"/>
        <c:auto val="1"/>
        <c:lblAlgn val="ctr"/>
        <c:lblOffset val="100"/>
        <c:noMultiLvlLbl val="0"/>
      </c:catAx>
      <c:valAx>
        <c:axId val="69730688"/>
        <c:scaling>
          <c:orientation val="minMax"/>
        </c:scaling>
        <c:delete val="0"/>
        <c:axPos val="l"/>
        <c:majorGridlines/>
        <c:numFmt formatCode="&quot;$&quot;#,##0.00_);[Red]\(&quot;$&quot;#,##0.00\)" sourceLinked="1"/>
        <c:majorTickMark val="out"/>
        <c:minorTickMark val="none"/>
        <c:tickLblPos val="nextTo"/>
        <c:crossAx val="41810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Sheet1!$C$19:$C$20</c:f>
              <c:strCache>
                <c:ptCount val="1"/>
                <c:pt idx="0">
                  <c:v>Sales</c:v>
                </c:pt>
              </c:strCache>
            </c:strRef>
          </c:tx>
          <c:invertIfNegative val="0"/>
          <c:cat>
            <c:strRef>
              <c:f>Sheet1!$B$21:$B$32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 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Sheet1!$C$21:$C$32</c:f>
              <c:numCache>
                <c:formatCode>"$"#,##0.00_);[Red]\("$"#,##0.00\)</c:formatCode>
                <c:ptCount val="12"/>
                <c:pt idx="0">
                  <c:v>10</c:v>
                </c:pt>
                <c:pt idx="1">
                  <c:v>40</c:v>
                </c:pt>
                <c:pt idx="2" formatCode="0%">
                  <c:v>0.05</c:v>
                </c:pt>
                <c:pt idx="5" formatCode="General">
                  <c:v>0</c:v>
                </c:pt>
                <c:pt idx="6" formatCode="&quot;$&quot;#,##0_);[Red]\(&quot;$&quot;#,##0\)">
                  <c:v>35000</c:v>
                </c:pt>
                <c:pt idx="7">
                  <c:v>300</c:v>
                </c:pt>
                <c:pt idx="8" formatCode="&quot;$&quot;#,##0_);[Red]\(&quot;$&quot;#,##0\)">
                  <c:v>5000</c:v>
                </c:pt>
              </c:numCache>
            </c:numRef>
          </c:val>
        </c:ser>
        <c:ser>
          <c:idx val="1"/>
          <c:order val="1"/>
          <c:tx>
            <c:strRef>
              <c:f>Sheet1!$D$19:$D$20</c:f>
              <c:strCache>
                <c:ptCount val="1"/>
                <c:pt idx="0">
                  <c:v>Sales 9,000</c:v>
                </c:pt>
              </c:strCache>
            </c:strRef>
          </c:tx>
          <c:invertIfNegative val="0"/>
          <c:cat>
            <c:strRef>
              <c:f>Sheet1!$B$21:$B$32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 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Sheet1!$D$21:$D$32</c:f>
              <c:numCache>
                <c:formatCode>"$"#,##0.00_);[Red]\("$"#,##0.00\)</c:formatCode>
                <c:ptCount val="12"/>
                <c:pt idx="0">
                  <c:v>90000</c:v>
                </c:pt>
                <c:pt idx="1">
                  <c:v>51428.571428571435</c:v>
                </c:pt>
                <c:pt idx="2" formatCode="General">
                  <c:v>450</c:v>
                </c:pt>
                <c:pt idx="3">
                  <c:v>141878.57142857142</c:v>
                </c:pt>
                <c:pt idx="6" formatCode="&quot;$&quot;#,##0_);[Red]\(&quot;$&quot;#,##0\)">
                  <c:v>35000</c:v>
                </c:pt>
                <c:pt idx="7">
                  <c:v>21000</c:v>
                </c:pt>
                <c:pt idx="8" formatCode="&quot;$&quot;#,##0_);[Red]\(&quot;$&quot;#,##0\)">
                  <c:v>50000</c:v>
                </c:pt>
                <c:pt idx="9">
                  <c:v>106000</c:v>
                </c:pt>
                <c:pt idx="11">
                  <c:v>35878.57142857142</c:v>
                </c:pt>
              </c:numCache>
            </c:numRef>
          </c:val>
        </c:ser>
        <c:ser>
          <c:idx val="2"/>
          <c:order val="2"/>
          <c:tx>
            <c:strRef>
              <c:f>Sheet1!$E$19:$E$20</c:f>
              <c:strCache>
                <c:ptCount val="1"/>
                <c:pt idx="0">
                  <c:v>Sales 11,000</c:v>
                </c:pt>
              </c:strCache>
            </c:strRef>
          </c:tx>
          <c:invertIfNegative val="0"/>
          <c:cat>
            <c:strRef>
              <c:f>Sheet1!$B$21:$B$32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 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Sheet1!$E$21:$E$32</c:f>
              <c:numCache>
                <c:formatCode>"$"#,##0.00_);[Red]\("$"#,##0.00\)</c:formatCode>
                <c:ptCount val="12"/>
                <c:pt idx="0">
                  <c:v>110000</c:v>
                </c:pt>
                <c:pt idx="1">
                  <c:v>62857.142857142855</c:v>
                </c:pt>
                <c:pt idx="2" formatCode="General">
                  <c:v>550</c:v>
                </c:pt>
                <c:pt idx="3">
                  <c:v>173407.14285714284</c:v>
                </c:pt>
                <c:pt idx="6" formatCode="&quot;$&quot;#,##0_);[Red]\(&quot;$&quot;#,##0\)">
                  <c:v>35000</c:v>
                </c:pt>
                <c:pt idx="7">
                  <c:v>21000</c:v>
                </c:pt>
                <c:pt idx="8" formatCode="&quot;$&quot;#,##0_);[Red]\(&quot;$&quot;#,##0\)">
                  <c:v>50000</c:v>
                </c:pt>
                <c:pt idx="9">
                  <c:v>106000</c:v>
                </c:pt>
                <c:pt idx="11">
                  <c:v>67407.142857142841</c:v>
                </c:pt>
              </c:numCache>
            </c:numRef>
          </c:val>
        </c:ser>
        <c:ser>
          <c:idx val="3"/>
          <c:order val="3"/>
          <c:tx>
            <c:strRef>
              <c:f>Sheet1!$F$19:$F$20</c:f>
              <c:strCache>
                <c:ptCount val="1"/>
                <c:pt idx="0">
                  <c:v>Sales 12,000</c:v>
                </c:pt>
              </c:strCache>
            </c:strRef>
          </c:tx>
          <c:invertIfNegative val="0"/>
          <c:cat>
            <c:strRef>
              <c:f>Sheet1!$B$21:$B$32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 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Sheet1!$F$21:$F$32</c:f>
              <c:numCache>
                <c:formatCode>"$"#,##0.00_);[Red]\("$"#,##0.00\)</c:formatCode>
                <c:ptCount val="12"/>
                <c:pt idx="0">
                  <c:v>120000</c:v>
                </c:pt>
                <c:pt idx="1">
                  <c:v>68571.428571428565</c:v>
                </c:pt>
                <c:pt idx="2" formatCode="General">
                  <c:v>600</c:v>
                </c:pt>
                <c:pt idx="3">
                  <c:v>189171.42857142858</c:v>
                </c:pt>
                <c:pt idx="6" formatCode="&quot;$&quot;#,##0_);[Red]\(&quot;$&quot;#,##0\)">
                  <c:v>35000</c:v>
                </c:pt>
                <c:pt idx="7">
                  <c:v>21000</c:v>
                </c:pt>
                <c:pt idx="8" formatCode="&quot;$&quot;#,##0_);[Red]\(&quot;$&quot;#,##0\)">
                  <c:v>50000</c:v>
                </c:pt>
                <c:pt idx="9">
                  <c:v>106000</c:v>
                </c:pt>
                <c:pt idx="11">
                  <c:v>83171.42857142858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508864"/>
        <c:axId val="87510400"/>
      </c:barChart>
      <c:catAx>
        <c:axId val="87508864"/>
        <c:scaling>
          <c:orientation val="minMax"/>
        </c:scaling>
        <c:delete val="0"/>
        <c:axPos val="b"/>
        <c:majorTickMark val="out"/>
        <c:minorTickMark val="none"/>
        <c:tickLblPos val="nextTo"/>
        <c:crossAx val="87510400"/>
        <c:crosses val="autoZero"/>
        <c:auto val="1"/>
        <c:lblAlgn val="ctr"/>
        <c:lblOffset val="100"/>
        <c:noMultiLvlLbl val="0"/>
      </c:catAx>
      <c:valAx>
        <c:axId val="87510400"/>
        <c:scaling>
          <c:orientation val="minMax"/>
        </c:scaling>
        <c:delete val="0"/>
        <c:axPos val="l"/>
        <c:majorGridlines/>
        <c:numFmt formatCode="&quot;$&quot;#,##0.00_);[Red]\(&quot;$&quot;#,##0.00\)" sourceLinked="1"/>
        <c:majorTickMark val="out"/>
        <c:minorTickMark val="none"/>
        <c:tickLblPos val="nextTo"/>
        <c:crossAx val="87508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Sheet1!$C$35:$C$36</c:f>
              <c:strCache>
                <c:ptCount val="1"/>
                <c:pt idx="0">
                  <c:v>Sales</c:v>
                </c:pt>
              </c:strCache>
            </c:strRef>
          </c:tx>
          <c:invertIfNegative val="0"/>
          <c:cat>
            <c:strRef>
              <c:f>Sheet1!$B$37:$B$48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Sheet1!$C$37:$C$48</c:f>
              <c:numCache>
                <c:formatCode>"$"#,##0.00_);[Red]\("$"#,##0.00\)</c:formatCode>
                <c:ptCount val="12"/>
                <c:pt idx="0">
                  <c:v>10</c:v>
                </c:pt>
                <c:pt idx="1">
                  <c:v>40</c:v>
                </c:pt>
                <c:pt idx="2" formatCode="0%">
                  <c:v>0.05</c:v>
                </c:pt>
                <c:pt idx="5" formatCode="General">
                  <c:v>0</c:v>
                </c:pt>
                <c:pt idx="6" formatCode="&quot;$&quot;#,##0_);[Red]\(&quot;$&quot;#,##0\)">
                  <c:v>35000</c:v>
                </c:pt>
                <c:pt idx="7">
                  <c:v>375</c:v>
                </c:pt>
                <c:pt idx="8" formatCode="&quot;$&quot;#,##0_);[Red]\(&quot;$&quot;#,##0\)">
                  <c:v>5000</c:v>
                </c:pt>
              </c:numCache>
            </c:numRef>
          </c:val>
        </c:ser>
        <c:ser>
          <c:idx val="1"/>
          <c:order val="1"/>
          <c:tx>
            <c:strRef>
              <c:f>Sheet1!$D$35:$D$36</c:f>
              <c:strCache>
                <c:ptCount val="1"/>
                <c:pt idx="0">
                  <c:v>Sales 9,000</c:v>
                </c:pt>
              </c:strCache>
            </c:strRef>
          </c:tx>
          <c:invertIfNegative val="0"/>
          <c:cat>
            <c:strRef>
              <c:f>Sheet1!$B$37:$B$48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Sheet1!$D$37:$D$48</c:f>
              <c:numCache>
                <c:formatCode>"$"#,##0.00_);[Red]\("$"#,##0.00\)</c:formatCode>
                <c:ptCount val="12"/>
                <c:pt idx="0">
                  <c:v>90000</c:v>
                </c:pt>
                <c:pt idx="1">
                  <c:v>51428.571428571435</c:v>
                </c:pt>
                <c:pt idx="2" formatCode="General">
                  <c:v>450</c:v>
                </c:pt>
                <c:pt idx="3">
                  <c:v>141878.57142857142</c:v>
                </c:pt>
                <c:pt idx="6" formatCode="&quot;$&quot;#,##0_);[Red]\(&quot;$&quot;#,##0\)">
                  <c:v>35000</c:v>
                </c:pt>
                <c:pt idx="7">
                  <c:v>31500</c:v>
                </c:pt>
                <c:pt idx="8" formatCode="&quot;$&quot;#,##0_);[Red]\(&quot;$&quot;#,##0\)">
                  <c:v>60000</c:v>
                </c:pt>
                <c:pt idx="9">
                  <c:v>126500</c:v>
                </c:pt>
                <c:pt idx="11">
                  <c:v>15378.57142857142</c:v>
                </c:pt>
              </c:numCache>
            </c:numRef>
          </c:val>
        </c:ser>
        <c:ser>
          <c:idx val="2"/>
          <c:order val="2"/>
          <c:tx>
            <c:strRef>
              <c:f>Sheet1!$E$35:$E$36</c:f>
              <c:strCache>
                <c:ptCount val="1"/>
                <c:pt idx="0">
                  <c:v>Sales 11,000</c:v>
                </c:pt>
              </c:strCache>
            </c:strRef>
          </c:tx>
          <c:invertIfNegative val="0"/>
          <c:cat>
            <c:strRef>
              <c:f>Sheet1!$B$37:$B$48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Sheet1!$E$37:$E$48</c:f>
              <c:numCache>
                <c:formatCode>"$"#,##0.00_);[Red]\("$"#,##0.00\)</c:formatCode>
                <c:ptCount val="12"/>
                <c:pt idx="0">
                  <c:v>110000</c:v>
                </c:pt>
                <c:pt idx="1">
                  <c:v>62857.142857142855</c:v>
                </c:pt>
                <c:pt idx="2" formatCode="General">
                  <c:v>550</c:v>
                </c:pt>
                <c:pt idx="3">
                  <c:v>173407.14285714284</c:v>
                </c:pt>
                <c:pt idx="6" formatCode="&quot;$&quot;#,##0_);[Red]\(&quot;$&quot;#,##0\)">
                  <c:v>35000</c:v>
                </c:pt>
                <c:pt idx="7">
                  <c:v>31500</c:v>
                </c:pt>
                <c:pt idx="8" formatCode="&quot;$&quot;#,##0_);[Red]\(&quot;$&quot;#,##0\)">
                  <c:v>60000</c:v>
                </c:pt>
                <c:pt idx="9">
                  <c:v>126500</c:v>
                </c:pt>
                <c:pt idx="11">
                  <c:v>46907.142857142841</c:v>
                </c:pt>
              </c:numCache>
            </c:numRef>
          </c:val>
        </c:ser>
        <c:ser>
          <c:idx val="3"/>
          <c:order val="3"/>
          <c:tx>
            <c:strRef>
              <c:f>Sheet1!$F$35:$F$36</c:f>
              <c:strCache>
                <c:ptCount val="1"/>
                <c:pt idx="0">
                  <c:v>Sales 12,000</c:v>
                </c:pt>
              </c:strCache>
            </c:strRef>
          </c:tx>
          <c:invertIfNegative val="0"/>
          <c:cat>
            <c:strRef>
              <c:f>Sheet1!$B$37:$B$48</c:f>
              <c:strCache>
                <c:ptCount val="12"/>
                <c:pt idx="0">
                  <c:v>Tickets</c:v>
                </c:pt>
                <c:pt idx="1">
                  <c:v>group of 7</c:v>
                </c:pt>
                <c:pt idx="2">
                  <c:v>Estimated purchase</c:v>
                </c:pt>
                <c:pt idx="3">
                  <c:v>Total Revenue</c:v>
                </c:pt>
                <c:pt idx="6">
                  <c:v>Set up cost</c:v>
                </c:pt>
                <c:pt idx="7">
                  <c:v>Operating cost per day</c:v>
                </c:pt>
                <c:pt idx="8">
                  <c:v>Insurance cost weekly</c:v>
                </c:pt>
                <c:pt idx="9">
                  <c:v>Total Expenses</c:v>
                </c:pt>
                <c:pt idx="11">
                  <c:v>Net Profit (loss)</c:v>
                </c:pt>
              </c:strCache>
            </c:strRef>
          </c:cat>
          <c:val>
            <c:numRef>
              <c:f>Sheet1!$F$37:$F$48</c:f>
              <c:numCache>
                <c:formatCode>"$"#,##0.00_);[Red]\("$"#,##0.00\)</c:formatCode>
                <c:ptCount val="12"/>
                <c:pt idx="0">
                  <c:v>120000</c:v>
                </c:pt>
                <c:pt idx="1">
                  <c:v>68571.428571428565</c:v>
                </c:pt>
                <c:pt idx="2" formatCode="General">
                  <c:v>600</c:v>
                </c:pt>
                <c:pt idx="3">
                  <c:v>189171.42857142858</c:v>
                </c:pt>
                <c:pt idx="6" formatCode="&quot;$&quot;#,##0_);[Red]\(&quot;$&quot;#,##0\)">
                  <c:v>35000</c:v>
                </c:pt>
                <c:pt idx="7">
                  <c:v>31500</c:v>
                </c:pt>
                <c:pt idx="8" formatCode="&quot;$&quot;#,##0_);[Red]\(&quot;$&quot;#,##0\)">
                  <c:v>60000</c:v>
                </c:pt>
                <c:pt idx="9">
                  <c:v>126500</c:v>
                </c:pt>
                <c:pt idx="11">
                  <c:v>62671.42857142858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661824"/>
        <c:axId val="93852800"/>
      </c:barChart>
      <c:catAx>
        <c:axId val="91661824"/>
        <c:scaling>
          <c:orientation val="minMax"/>
        </c:scaling>
        <c:delete val="0"/>
        <c:axPos val="b"/>
        <c:majorTickMark val="out"/>
        <c:minorTickMark val="none"/>
        <c:tickLblPos val="nextTo"/>
        <c:crossAx val="93852800"/>
        <c:crosses val="autoZero"/>
        <c:auto val="1"/>
        <c:lblAlgn val="ctr"/>
        <c:lblOffset val="100"/>
        <c:noMultiLvlLbl val="0"/>
      </c:catAx>
      <c:valAx>
        <c:axId val="93852800"/>
        <c:scaling>
          <c:orientation val="minMax"/>
        </c:scaling>
        <c:delete val="0"/>
        <c:axPos val="l"/>
        <c:majorGridlines/>
        <c:numFmt formatCode="&quot;$&quot;#,##0.00_);[Red]\(&quot;$&quot;#,##0.00\)" sourceLinked="1"/>
        <c:majorTickMark val="out"/>
        <c:minorTickMark val="none"/>
        <c:tickLblPos val="nextTo"/>
        <c:crossAx val="916618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333376</xdr:colOff>
      <xdr:row>1</xdr:row>
      <xdr:rowOff>0</xdr:rowOff>
    </xdr:from>
    <xdr:to>
      <xdr:col>14</xdr:col>
      <xdr:colOff>285750</xdr:colOff>
      <xdr:row>16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438150</xdr:colOff>
      <xdr:row>17</xdr:row>
      <xdr:rowOff>0</xdr:rowOff>
    </xdr:from>
    <xdr:to>
      <xdr:col>14</xdr:col>
      <xdr:colOff>314324</xdr:colOff>
      <xdr:row>32</xdr:row>
      <xdr:rowOff>95249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419100</xdr:colOff>
      <xdr:row>34</xdr:row>
      <xdr:rowOff>0</xdr:rowOff>
    </xdr:from>
    <xdr:to>
      <xdr:col>14</xdr:col>
      <xdr:colOff>323850</xdr:colOff>
      <xdr:row>48</xdr:row>
      <xdr:rowOff>85725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38" workbookViewId="0">
      <selection activeCell="C52" sqref="C52"/>
    </sheetView>
  </sheetViews>
  <sheetFormatPr defaultRowHeight="15" x14ac:dyDescent="0.25"/>
  <cols>
    <col min="2" max="2" width="20.7109375" customWidth="1"/>
    <col min="3" max="3" width="9.85546875" bestFit="1" customWidth="1"/>
    <col min="4" max="4" width="14.42578125" customWidth="1"/>
    <col min="5" max="5" width="21.7109375" customWidth="1"/>
    <col min="6" max="6" width="22" bestFit="1" customWidth="1"/>
  </cols>
  <sheetData>
    <row r="1" spans="1:6" ht="26.25" x14ac:dyDescent="0.4">
      <c r="A1" s="10" t="s">
        <v>0</v>
      </c>
      <c r="B1" s="10"/>
      <c r="C1" s="10"/>
      <c r="D1" s="10"/>
    </row>
    <row r="2" spans="1:6" x14ac:dyDescent="0.25">
      <c r="C2" s="2" t="s">
        <v>1</v>
      </c>
      <c r="D2" s="2"/>
      <c r="E2" s="2"/>
      <c r="F2" s="2"/>
    </row>
    <row r="3" spans="1:6" ht="21" x14ac:dyDescent="0.35">
      <c r="B3" s="1"/>
      <c r="C3" s="11" t="s">
        <v>16</v>
      </c>
      <c r="D3" s="11"/>
      <c r="E3" s="11"/>
      <c r="F3" s="11"/>
    </row>
    <row r="4" spans="1:6" x14ac:dyDescent="0.25">
      <c r="D4" s="3">
        <v>9000</v>
      </c>
      <c r="E4" s="3">
        <v>11000</v>
      </c>
      <c r="F4" s="3">
        <v>12000</v>
      </c>
    </row>
    <row r="5" spans="1:6" x14ac:dyDescent="0.25">
      <c r="B5" t="s">
        <v>2</v>
      </c>
      <c r="C5" s="4">
        <v>10</v>
      </c>
      <c r="D5" s="4">
        <f>$C$5*D4</f>
        <v>90000</v>
      </c>
      <c r="E5" s="4">
        <f t="shared" ref="E5:F5" si="0">$C$5*E4</f>
        <v>110000</v>
      </c>
      <c r="F5" s="4">
        <f t="shared" si="0"/>
        <v>120000</v>
      </c>
    </row>
    <row r="6" spans="1:6" x14ac:dyDescent="0.25">
      <c r="B6" t="s">
        <v>3</v>
      </c>
      <c r="C6" s="4">
        <v>40</v>
      </c>
      <c r="D6" s="4">
        <f>(D4/7)*$C$6</f>
        <v>51428.571428571435</v>
      </c>
      <c r="E6" s="4">
        <f t="shared" ref="E6:F6" si="1">(E4/7)*$C$6</f>
        <v>62857.142857142855</v>
      </c>
      <c r="F6" s="4">
        <f t="shared" si="1"/>
        <v>68571.428571428565</v>
      </c>
    </row>
    <row r="7" spans="1:6" x14ac:dyDescent="0.25">
      <c r="B7" t="s">
        <v>4</v>
      </c>
      <c r="C7" s="5">
        <v>0.05</v>
      </c>
      <c r="D7">
        <f>D4*$C$7</f>
        <v>450</v>
      </c>
      <c r="E7">
        <f t="shared" ref="E7:F7" si="2">E4*$C$7</f>
        <v>550</v>
      </c>
      <c r="F7">
        <f t="shared" si="2"/>
        <v>600</v>
      </c>
    </row>
    <row r="8" spans="1:6" x14ac:dyDescent="0.25">
      <c r="B8" s="8" t="s">
        <v>11</v>
      </c>
      <c r="D8" s="4">
        <f>D5+D6+D7</f>
        <v>141878.57142857142</v>
      </c>
      <c r="E8" s="4">
        <f t="shared" ref="E8:F8" si="3">E5+E6+E7</f>
        <v>173407.14285714284</v>
      </c>
      <c r="F8" s="4">
        <f t="shared" si="3"/>
        <v>189171.42857142858</v>
      </c>
    </row>
    <row r="9" spans="1:6" ht="17.25" customHeight="1" x14ac:dyDescent="0.25"/>
    <row r="10" spans="1:6" ht="21" customHeight="1" x14ac:dyDescent="0.25">
      <c r="C10" s="9" t="s">
        <v>17</v>
      </c>
      <c r="D10" s="9"/>
      <c r="E10" s="9"/>
      <c r="F10" s="9"/>
    </row>
    <row r="11" spans="1:6" x14ac:dyDescent="0.25">
      <c r="B11" t="s">
        <v>5</v>
      </c>
      <c r="C11" s="6">
        <v>35000</v>
      </c>
      <c r="D11" s="6">
        <v>35000</v>
      </c>
      <c r="E11" s="6">
        <v>35000</v>
      </c>
      <c r="F11" s="6">
        <v>35000</v>
      </c>
    </row>
    <row r="12" spans="1:6" x14ac:dyDescent="0.25">
      <c r="B12" t="s">
        <v>10</v>
      </c>
      <c r="C12" s="4">
        <v>250</v>
      </c>
      <c r="D12" s="4">
        <f>$C$12*56</f>
        <v>14000</v>
      </c>
      <c r="E12" s="4">
        <f>$C$12*56</f>
        <v>14000</v>
      </c>
      <c r="F12" s="4">
        <f>$C$12*56</f>
        <v>14000</v>
      </c>
    </row>
    <row r="13" spans="1:6" x14ac:dyDescent="0.25">
      <c r="B13" t="s">
        <v>6</v>
      </c>
      <c r="C13" s="6">
        <v>5000</v>
      </c>
      <c r="D13" s="6">
        <f>C13*8</f>
        <v>40000</v>
      </c>
      <c r="E13" s="6">
        <f>C13*8</f>
        <v>40000</v>
      </c>
      <c r="F13" s="6">
        <f>C13*8</f>
        <v>40000</v>
      </c>
    </row>
    <row r="14" spans="1:6" x14ac:dyDescent="0.25">
      <c r="B14" s="8" t="s">
        <v>12</v>
      </c>
      <c r="D14" s="4">
        <f>D11+D13+D12</f>
        <v>89000</v>
      </c>
      <c r="E14" s="4">
        <f t="shared" ref="E14:F14" si="4">E11+E13+E12</f>
        <v>89000</v>
      </c>
      <c r="F14" s="4">
        <f t="shared" si="4"/>
        <v>89000</v>
      </c>
    </row>
    <row r="16" spans="1:6" x14ac:dyDescent="0.25">
      <c r="B16" s="7" t="s">
        <v>13</v>
      </c>
      <c r="D16" s="4">
        <f>D8-D14</f>
        <v>52878.57142857142</v>
      </c>
      <c r="E16" s="4">
        <f>E8-E14</f>
        <v>84407.142857142841</v>
      </c>
      <c r="F16" s="4">
        <f>F8-F14</f>
        <v>100171.42857142858</v>
      </c>
    </row>
    <row r="18" spans="2:8" x14ac:dyDescent="0.25">
      <c r="C18" s="2" t="s">
        <v>7</v>
      </c>
      <c r="D18" s="2"/>
      <c r="E18" s="2"/>
      <c r="F18" s="2"/>
    </row>
    <row r="19" spans="2:8" x14ac:dyDescent="0.25">
      <c r="C19" s="11" t="s">
        <v>16</v>
      </c>
      <c r="D19" s="11"/>
      <c r="E19" s="11"/>
      <c r="F19" s="11"/>
    </row>
    <row r="20" spans="2:8" x14ac:dyDescent="0.25">
      <c r="D20" s="3">
        <v>9000</v>
      </c>
      <c r="E20" s="3">
        <v>11000</v>
      </c>
      <c r="F20" s="3">
        <v>12000</v>
      </c>
    </row>
    <row r="21" spans="2:8" x14ac:dyDescent="0.25">
      <c r="B21" t="s">
        <v>2</v>
      </c>
      <c r="C21" s="4">
        <v>10</v>
      </c>
      <c r="D21" s="4">
        <f>$C$21*D20</f>
        <v>90000</v>
      </c>
      <c r="E21" s="4">
        <f>$C$21*E20</f>
        <v>110000</v>
      </c>
      <c r="F21" s="4">
        <f>$C$21*F20</f>
        <v>120000</v>
      </c>
    </row>
    <row r="22" spans="2:8" x14ac:dyDescent="0.25">
      <c r="B22" t="s">
        <v>3</v>
      </c>
      <c r="C22" s="4">
        <v>40</v>
      </c>
      <c r="D22" s="4">
        <f>(D20/7)*$C$6</f>
        <v>51428.571428571435</v>
      </c>
      <c r="E22" s="4">
        <f t="shared" ref="E22:F22" si="5">(E20/7)*$C$6</f>
        <v>62857.142857142855</v>
      </c>
      <c r="F22" s="4">
        <f t="shared" si="5"/>
        <v>68571.428571428565</v>
      </c>
    </row>
    <row r="23" spans="2:8" x14ac:dyDescent="0.25">
      <c r="B23" t="s">
        <v>4</v>
      </c>
      <c r="C23" s="5">
        <v>0.05</v>
      </c>
      <c r="D23">
        <f>D20*$C$7</f>
        <v>450</v>
      </c>
      <c r="E23">
        <f t="shared" ref="E23:F23" si="6">E20*$C$7</f>
        <v>550</v>
      </c>
      <c r="F23">
        <f t="shared" si="6"/>
        <v>600</v>
      </c>
    </row>
    <row r="24" spans="2:8" x14ac:dyDescent="0.25">
      <c r="B24" s="8" t="s">
        <v>11</v>
      </c>
      <c r="D24" s="4">
        <f>D21+D22+D23</f>
        <v>141878.57142857142</v>
      </c>
      <c r="E24" s="4">
        <f t="shared" ref="E24:F24" si="7">E21+E22+E23</f>
        <v>173407.14285714284</v>
      </c>
      <c r="F24" s="4">
        <f t="shared" si="7"/>
        <v>189171.42857142858</v>
      </c>
    </row>
    <row r="26" spans="2:8" x14ac:dyDescent="0.25">
      <c r="C26" s="9" t="s">
        <v>17</v>
      </c>
      <c r="D26" s="9"/>
      <c r="E26" s="9"/>
      <c r="F26" s="9"/>
    </row>
    <row r="27" spans="2:8" x14ac:dyDescent="0.25">
      <c r="B27" t="s">
        <v>5</v>
      </c>
      <c r="C27" s="6">
        <v>35000</v>
      </c>
      <c r="D27" s="6">
        <v>35000</v>
      </c>
      <c r="E27" s="6">
        <v>35000</v>
      </c>
      <c r="F27" s="6">
        <v>35000</v>
      </c>
    </row>
    <row r="28" spans="2:8" x14ac:dyDescent="0.25">
      <c r="B28" t="s">
        <v>10</v>
      </c>
      <c r="C28" s="4">
        <v>300</v>
      </c>
      <c r="D28" s="4">
        <f>$C$28*70</f>
        <v>21000</v>
      </c>
      <c r="E28" s="4">
        <f>$C$28*70</f>
        <v>21000</v>
      </c>
      <c r="F28" s="4">
        <f>$C$28*70</f>
        <v>21000</v>
      </c>
    </row>
    <row r="29" spans="2:8" x14ac:dyDescent="0.25">
      <c r="B29" t="s">
        <v>8</v>
      </c>
      <c r="C29" s="6">
        <v>5000</v>
      </c>
      <c r="D29" s="6">
        <f>C29*10</f>
        <v>50000</v>
      </c>
      <c r="E29" s="6">
        <f>C29*10</f>
        <v>50000</v>
      </c>
      <c r="F29" s="6">
        <f>C29*10</f>
        <v>50000</v>
      </c>
    </row>
    <row r="30" spans="2:8" x14ac:dyDescent="0.25">
      <c r="B30" s="8" t="s">
        <v>15</v>
      </c>
      <c r="D30" s="4">
        <f>D27+D28+D29</f>
        <v>106000</v>
      </c>
      <c r="E30" s="4">
        <f t="shared" ref="E30:F30" si="8">E27+E28+E29</f>
        <v>106000</v>
      </c>
      <c r="F30" s="4">
        <f t="shared" si="8"/>
        <v>106000</v>
      </c>
    </row>
    <row r="32" spans="2:8" x14ac:dyDescent="0.25">
      <c r="B32" s="7" t="s">
        <v>13</v>
      </c>
      <c r="D32" s="4">
        <f>D24-D30</f>
        <v>35878.57142857142</v>
      </c>
      <c r="E32" s="4">
        <f>E24-E30</f>
        <v>67407.142857142841</v>
      </c>
      <c r="F32" s="4">
        <f>F24-F30</f>
        <v>83171.42857142858</v>
      </c>
      <c r="H32" s="3"/>
    </row>
    <row r="33" spans="2:8" x14ac:dyDescent="0.25">
      <c r="F33" s="2"/>
      <c r="G33" s="2"/>
    </row>
    <row r="34" spans="2:8" x14ac:dyDescent="0.25">
      <c r="C34" s="2" t="s">
        <v>9</v>
      </c>
      <c r="D34" s="2"/>
      <c r="E34" s="2"/>
      <c r="F34" s="2"/>
      <c r="G34" s="3"/>
      <c r="H34" s="4"/>
    </row>
    <row r="35" spans="2:8" x14ac:dyDescent="0.25">
      <c r="C35" s="11" t="s">
        <v>16</v>
      </c>
      <c r="D35" s="11"/>
      <c r="E35" s="11"/>
      <c r="F35" s="11"/>
    </row>
    <row r="36" spans="2:8" x14ac:dyDescent="0.25">
      <c r="D36" s="3">
        <v>9000</v>
      </c>
      <c r="E36" s="3">
        <v>11000</v>
      </c>
      <c r="F36" s="3">
        <v>12000</v>
      </c>
      <c r="G36" s="4"/>
    </row>
    <row r="37" spans="2:8" x14ac:dyDescent="0.25">
      <c r="B37" t="s">
        <v>2</v>
      </c>
      <c r="C37" s="4">
        <v>10</v>
      </c>
      <c r="D37" s="4">
        <f>$C$37*D36</f>
        <v>90000</v>
      </c>
      <c r="E37" s="4">
        <f>$C$37*E36</f>
        <v>110000</v>
      </c>
      <c r="F37" s="4">
        <f>$C$37*F36</f>
        <v>120000</v>
      </c>
    </row>
    <row r="38" spans="2:8" x14ac:dyDescent="0.25">
      <c r="B38" t="s">
        <v>3</v>
      </c>
      <c r="C38" s="4">
        <v>40</v>
      </c>
      <c r="D38" s="4">
        <f>(D36/7)*$C$6</f>
        <v>51428.571428571435</v>
      </c>
      <c r="E38" s="4">
        <f t="shared" ref="E38:F38" si="9">(E36/7)*$C$6</f>
        <v>62857.142857142855</v>
      </c>
      <c r="F38" s="4">
        <f t="shared" si="9"/>
        <v>68571.428571428565</v>
      </c>
    </row>
    <row r="39" spans="2:8" x14ac:dyDescent="0.25">
      <c r="B39" t="s">
        <v>4</v>
      </c>
      <c r="C39" s="5">
        <v>0.05</v>
      </c>
      <c r="D39">
        <f>D36*$C$7</f>
        <v>450</v>
      </c>
      <c r="E39">
        <f t="shared" ref="E39:F39" si="10">E36*$C$7</f>
        <v>550</v>
      </c>
      <c r="F39">
        <f t="shared" si="10"/>
        <v>600</v>
      </c>
    </row>
    <row r="40" spans="2:8" x14ac:dyDescent="0.25">
      <c r="B40" s="8" t="s">
        <v>14</v>
      </c>
      <c r="D40" s="4">
        <f>D37+D38+D39</f>
        <v>141878.57142857142</v>
      </c>
      <c r="E40" s="4">
        <f t="shared" ref="E40:F40" si="11">E37+E38+E39</f>
        <v>173407.14285714284</v>
      </c>
      <c r="F40" s="4">
        <f t="shared" si="11"/>
        <v>189171.42857142858</v>
      </c>
    </row>
    <row r="42" spans="2:8" x14ac:dyDescent="0.25">
      <c r="C42" s="9" t="s">
        <v>17</v>
      </c>
      <c r="D42" s="9"/>
      <c r="E42" s="9"/>
      <c r="F42" s="9"/>
    </row>
    <row r="43" spans="2:8" x14ac:dyDescent="0.25">
      <c r="B43" t="s">
        <v>5</v>
      </c>
      <c r="C43" s="6">
        <v>35000</v>
      </c>
      <c r="D43" s="6">
        <v>35000</v>
      </c>
      <c r="E43" s="6">
        <v>35000</v>
      </c>
      <c r="F43" s="6">
        <v>35000</v>
      </c>
    </row>
    <row r="44" spans="2:8" x14ac:dyDescent="0.25">
      <c r="B44" t="s">
        <v>10</v>
      </c>
      <c r="C44" s="4">
        <v>375</v>
      </c>
      <c r="D44" s="4">
        <f>$C$44*84</f>
        <v>31500</v>
      </c>
      <c r="E44" s="4">
        <f>$C$44*84</f>
        <v>31500</v>
      </c>
      <c r="F44" s="4">
        <f>$C$44*84</f>
        <v>31500</v>
      </c>
    </row>
    <row r="45" spans="2:8" x14ac:dyDescent="0.25">
      <c r="B45" t="s">
        <v>6</v>
      </c>
      <c r="C45" s="6">
        <v>5000</v>
      </c>
      <c r="D45" s="6">
        <f>C45*12</f>
        <v>60000</v>
      </c>
      <c r="E45" s="6">
        <f>C45*12</f>
        <v>60000</v>
      </c>
      <c r="F45" s="6">
        <f>C45*12</f>
        <v>60000</v>
      </c>
    </row>
    <row r="46" spans="2:8" x14ac:dyDescent="0.25">
      <c r="B46" s="8" t="s">
        <v>15</v>
      </c>
      <c r="D46" s="4">
        <f>D43+D44+D45</f>
        <v>126500</v>
      </c>
      <c r="E46" s="4">
        <f t="shared" ref="E46:F46" si="12">E43+E44+E45</f>
        <v>126500</v>
      </c>
      <c r="F46" s="4">
        <f t="shared" si="12"/>
        <v>126500</v>
      </c>
    </row>
    <row r="48" spans="2:8" x14ac:dyDescent="0.25">
      <c r="B48" s="7" t="s">
        <v>13</v>
      </c>
      <c r="D48" s="4">
        <f>D40-D46</f>
        <v>15378.57142857142</v>
      </c>
      <c r="E48" s="4">
        <f>E40-E46</f>
        <v>46907.142857142841</v>
      </c>
      <c r="F48" s="4">
        <f>F40-F46</f>
        <v>62671.42857142858</v>
      </c>
    </row>
    <row r="51" spans="2:3" x14ac:dyDescent="0.25">
      <c r="B51" t="s">
        <v>18</v>
      </c>
      <c r="C51" s="4">
        <f>F14/10</f>
        <v>8900</v>
      </c>
    </row>
  </sheetData>
  <mergeCells count="11">
    <mergeCell ref="A1:D1"/>
    <mergeCell ref="C35:F35"/>
    <mergeCell ref="C26:F26"/>
    <mergeCell ref="C42:F42"/>
    <mergeCell ref="C2:F2"/>
    <mergeCell ref="C18:F18"/>
    <mergeCell ref="C34:F34"/>
    <mergeCell ref="F33:G33"/>
    <mergeCell ref="C3:F3"/>
    <mergeCell ref="C10:F10"/>
    <mergeCell ref="C19:F19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knecht boyer</dc:creator>
  <cp:lastModifiedBy>lukas knecht boyer</cp:lastModifiedBy>
  <dcterms:created xsi:type="dcterms:W3CDTF">2017-11-28T23:59:41Z</dcterms:created>
  <dcterms:modified xsi:type="dcterms:W3CDTF">2017-11-29T02:19:23Z</dcterms:modified>
</cp:coreProperties>
</file>