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chael\Downloads\"/>
    </mc:Choice>
  </mc:AlternateContent>
  <bookViews>
    <workbookView xWindow="0" yWindow="0" windowWidth="20490" windowHeight="8115" activeTab="1"/>
  </bookViews>
  <sheets>
    <sheet name="Paiements STPGV" sheetId="2" r:id="rId1"/>
    <sheet name="Tableau" sheetId="3" r:id="rId2"/>
  </sheet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7" i="3" l="1"/>
  <c r="K10" i="3"/>
  <c r="C4" i="3"/>
  <c r="C15" i="3"/>
  <c r="C5" i="3"/>
  <c r="C16" i="3"/>
  <c r="C6" i="3"/>
  <c r="C17" i="3"/>
  <c r="C7" i="3"/>
  <c r="C18" i="3"/>
  <c r="C8" i="3"/>
  <c r="C19" i="3"/>
  <c r="K14" i="3"/>
  <c r="D3" i="3"/>
  <c r="D14" i="3"/>
  <c r="D5" i="3"/>
  <c r="D16" i="3"/>
  <c r="D6" i="3"/>
  <c r="D17" i="3"/>
  <c r="D7" i="3"/>
  <c r="D18" i="3"/>
  <c r="D8" i="3"/>
  <c r="D19" i="3"/>
  <c r="K15" i="3"/>
  <c r="E3" i="3"/>
  <c r="E14" i="3"/>
  <c r="E4" i="3"/>
  <c r="E15" i="3"/>
  <c r="E6" i="3"/>
  <c r="E17" i="3"/>
  <c r="E7" i="3"/>
  <c r="E18" i="3"/>
  <c r="E8" i="3"/>
  <c r="E19" i="3"/>
  <c r="K16" i="3"/>
  <c r="F3" i="3"/>
  <c r="F14" i="3"/>
  <c r="F4" i="3"/>
  <c r="F15" i="3"/>
  <c r="F5" i="3"/>
  <c r="F16" i="3"/>
  <c r="F7" i="3"/>
  <c r="F18" i="3"/>
  <c r="F8" i="3"/>
  <c r="F19" i="3"/>
  <c r="K17" i="3"/>
  <c r="G3" i="3"/>
  <c r="G14" i="3"/>
  <c r="G4" i="3"/>
  <c r="G15" i="3"/>
  <c r="G5" i="3"/>
  <c r="G16" i="3"/>
  <c r="G6" i="3"/>
  <c r="G17" i="3"/>
  <c r="G8" i="3"/>
  <c r="G19" i="3"/>
  <c r="K18" i="3"/>
  <c r="H3" i="3"/>
  <c r="H14" i="3"/>
  <c r="H4" i="3"/>
  <c r="H15" i="3"/>
  <c r="H5" i="3"/>
  <c r="H16" i="3"/>
  <c r="H6" i="3"/>
  <c r="H17" i="3"/>
  <c r="H7" i="3"/>
  <c r="H18" i="3"/>
  <c r="K19" i="3"/>
  <c r="I14" i="3"/>
  <c r="I15" i="3"/>
  <c r="I16" i="3"/>
  <c r="I17" i="3"/>
  <c r="I18" i="3"/>
  <c r="I19" i="3"/>
  <c r="K20" i="3"/>
  <c r="K21" i="3"/>
  <c r="J14" i="3"/>
  <c r="J15" i="3"/>
  <c r="J16" i="3"/>
  <c r="J18" i="3"/>
  <c r="J19" i="3"/>
  <c r="J20" i="3"/>
  <c r="J21" i="3"/>
  <c r="L21" i="3"/>
  <c r="L15" i="3"/>
  <c r="L16" i="3"/>
  <c r="L17" i="3"/>
  <c r="L18" i="3"/>
  <c r="L19" i="3"/>
  <c r="L20" i="3"/>
  <c r="L14" i="3"/>
  <c r="D21" i="3"/>
  <c r="E21" i="3"/>
  <c r="F21" i="3"/>
  <c r="G21" i="3"/>
  <c r="H21" i="3"/>
  <c r="I21" i="3"/>
  <c r="C21" i="3"/>
  <c r="J3" i="3"/>
  <c r="J4" i="3"/>
  <c r="J5" i="3"/>
  <c r="J6" i="3"/>
  <c r="J7" i="3"/>
  <c r="J8" i="3"/>
  <c r="J10" i="3"/>
  <c r="K3" i="3"/>
  <c r="K4" i="3"/>
  <c r="K5" i="3"/>
  <c r="K6" i="3"/>
  <c r="K7" i="3"/>
  <c r="K8" i="3"/>
  <c r="L10" i="3"/>
  <c r="L4" i="3"/>
  <c r="L5" i="3"/>
  <c r="L6" i="3"/>
  <c r="L7" i="3"/>
  <c r="L8" i="3"/>
  <c r="L3" i="3"/>
  <c r="D10" i="3"/>
  <c r="E10" i="3"/>
  <c r="F10" i="3"/>
  <c r="G10" i="3"/>
  <c r="H10" i="3"/>
  <c r="C10" i="3"/>
  <c r="X15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</calcChain>
</file>

<file path=xl/sharedStrings.xml><?xml version="1.0" encoding="utf-8"?>
<sst xmlns="http://schemas.openxmlformats.org/spreadsheetml/2006/main" count="126" uniqueCount="40">
  <si>
    <t>RBC</t>
  </si>
  <si>
    <t>BMO</t>
  </si>
  <si>
    <t>Scotia</t>
  </si>
  <si>
    <t>TD</t>
  </si>
  <si>
    <t>CIBC</t>
  </si>
  <si>
    <t>RCB</t>
  </si>
  <si>
    <t>Federal</t>
  </si>
  <si>
    <t>Paiement no.</t>
  </si>
  <si>
    <t>Nationale</t>
  </si>
  <si>
    <t>dû a</t>
  </si>
  <si>
    <t>dû par</t>
  </si>
  <si>
    <t>∑somme due</t>
  </si>
  <si>
    <t>Règlement</t>
  </si>
  <si>
    <t>Encaisses</t>
  </si>
  <si>
    <t>∑ due par (-)</t>
  </si>
  <si>
    <t>∑ reçu par (+)</t>
  </si>
  <si>
    <t>paiement effectués par RBC</t>
  </si>
  <si>
    <t>paiement effectués par BMO</t>
  </si>
  <si>
    <t>paiement effectués par Scotia</t>
  </si>
  <si>
    <t>paiement effectués par TD</t>
  </si>
  <si>
    <t>paiement effectués par CIBC</t>
  </si>
  <si>
    <t>paiement effectués par Nationale</t>
  </si>
  <si>
    <t>vers</t>
  </si>
  <si>
    <t>paiement effectués par Federal</t>
  </si>
  <si>
    <t>Secteur privé</t>
  </si>
  <si>
    <t>Secteur Public</t>
  </si>
  <si>
    <t>B)</t>
  </si>
  <si>
    <t>Cr</t>
  </si>
  <si>
    <t>Dt</t>
  </si>
  <si>
    <t>Les membres du STPGV qui finissent la journée avec un solde débiteur sont : Scotia, TD, CIBC et Nationale.</t>
  </si>
  <si>
    <t>Les membres du STPGV qui finissent la journée avec un solde créditeur sont : RBC et BMO.</t>
  </si>
  <si>
    <t>C)</t>
  </si>
  <si>
    <t>D)</t>
  </si>
  <si>
    <t>Car que tous les banques Canadian sont liees par le STPGV, on peut considere le systeme bancaire Cdn comme un grande bilan, et alors, actifs doivent egales passifs, alors s'il y a un negative compte, ca veut dire qu'un autre banque Cdn a un compte positif</t>
  </si>
  <si>
    <t>E)</t>
  </si>
  <si>
    <t>Les membres qui seront empreunteurs: Scotia, TD, CIBC et Nationale</t>
  </si>
  <si>
    <t>Les membres qui seront preteurs sont: RBC et BMO</t>
  </si>
  <si>
    <t>F)</t>
  </si>
  <si>
    <t>Avec le systeme de STPGV, chaque insitution financière sont au courant de la situation de les autres banques et de quoi qu'ils ont besoins pour etre a 0.</t>
  </si>
  <si>
    <t>Une autre facon de traité les transactions pour que leur encaisse soient a 0$ est la systeme automatisé de compensation et de règlement.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</si>
</sst>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80808"/>
      <name val="Calibri"/>
      <family val="2"/>
      <scheme val="minor"/>
    </font>
    <font>
      <b/>
      <sz val="14"/>
      <color theme="1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thin">
        <color auto="1"/>
      </bottom>
      <diagonal/>
    </border>
    <border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4" borderId="1" xfId="0" applyFont="1" applyFill="1" applyBorder="1"/>
    <xf numFmtId="0" fontId="2" fillId="4" borderId="2" xfId="0" applyFont="1" applyFill="1" applyBorder="1"/>
    <xf numFmtId="0" fontId="2" fillId="4" borderId="5" xfId="0" applyFont="1" applyFill="1" applyBorder="1"/>
    <xf numFmtId="0" fontId="1" fillId="4" borderId="6" xfId="0" applyFont="1" applyFill="1" applyBorder="1"/>
    <xf numFmtId="0" fontId="4" fillId="5" borderId="0" xfId="0" applyFont="1" applyFill="1" applyBorder="1" applyAlignment="1">
      <alignment horizontal="center" vertical="center"/>
    </xf>
    <xf numFmtId="2" fontId="4" fillId="4" borderId="0" xfId="0" applyNumberFormat="1" applyFont="1" applyFill="1" applyBorder="1" applyAlignment="1">
      <alignment horizontal="center" vertical="center"/>
    </xf>
    <xf numFmtId="2" fontId="4" fillId="4" borderId="10" xfId="0" applyNumberFormat="1" applyFont="1" applyFill="1" applyBorder="1" applyAlignment="1">
      <alignment horizontal="center" vertical="center"/>
    </xf>
    <xf numFmtId="2" fontId="4" fillId="4" borderId="0" xfId="0" applyNumberFormat="1" applyFont="1" applyFill="1" applyAlignment="1">
      <alignment horizontal="center"/>
    </xf>
    <xf numFmtId="2" fontId="4" fillId="4" borderId="11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 vertical="center"/>
    </xf>
    <xf numFmtId="2" fontId="4" fillId="4" borderId="2" xfId="0" applyNumberFormat="1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2" fontId="4" fillId="4" borderId="0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2" fontId="4" fillId="4" borderId="5" xfId="0" applyNumberFormat="1" applyFont="1" applyFill="1" applyBorder="1" applyAlignment="1">
      <alignment horizontal="center"/>
    </xf>
    <xf numFmtId="2" fontId="4" fillId="4" borderId="9" xfId="0" applyNumberFormat="1" applyFont="1" applyFill="1" applyBorder="1" applyAlignment="1">
      <alignment horizontal="center"/>
    </xf>
    <xf numFmtId="0" fontId="3" fillId="4" borderId="0" xfId="0" applyFont="1" applyFill="1" applyBorder="1"/>
    <xf numFmtId="0" fontId="1" fillId="4" borderId="2" xfId="0" applyFont="1" applyFill="1" applyBorder="1"/>
    <xf numFmtId="0" fontId="5" fillId="4" borderId="0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2" fontId="4" fillId="6" borderId="7" xfId="0" applyNumberFormat="1" applyFont="1" applyFill="1" applyBorder="1" applyAlignment="1">
      <alignment horizontal="center"/>
    </xf>
    <xf numFmtId="2" fontId="4" fillId="6" borderId="5" xfId="0" applyNumberFormat="1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2" fontId="4" fillId="6" borderId="9" xfId="0" applyNumberFormat="1" applyFont="1" applyFill="1" applyBorder="1" applyAlignment="1">
      <alignment horizontal="center"/>
    </xf>
    <xf numFmtId="2" fontId="4" fillId="6" borderId="10" xfId="0" applyNumberFormat="1" applyFont="1" applyFill="1" applyBorder="1" applyAlignment="1">
      <alignment horizontal="center" vertical="center"/>
    </xf>
    <xf numFmtId="2" fontId="4" fillId="6" borderId="4" xfId="0" applyNumberFormat="1" applyFont="1" applyFill="1" applyBorder="1" applyAlignment="1">
      <alignment horizontal="center" vertical="center"/>
    </xf>
    <xf numFmtId="2" fontId="4" fillId="6" borderId="4" xfId="0" applyNumberFormat="1" applyFont="1" applyFill="1" applyBorder="1" applyAlignment="1">
      <alignment horizontal="center"/>
    </xf>
    <xf numFmtId="0" fontId="6" fillId="0" borderId="0" xfId="0" applyFont="1"/>
    <xf numFmtId="2" fontId="0" fillId="0" borderId="0" xfId="0" applyNumberFormat="1"/>
    <xf numFmtId="2" fontId="4" fillId="7" borderId="0" xfId="0" applyNumberFormat="1" applyFont="1" applyFill="1" applyAlignment="1">
      <alignment horizontal="center"/>
    </xf>
    <xf numFmtId="0" fontId="1" fillId="8" borderId="0" xfId="0" applyFont="1" applyFill="1" applyAlignment="1">
      <alignment horizontal="center"/>
    </xf>
    <xf numFmtId="2" fontId="4" fillId="0" borderId="0" xfId="0" applyNumberFormat="1" applyFont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4" fillId="5" borderId="4" xfId="0" applyFont="1" applyFill="1" applyBorder="1" applyAlignment="1">
      <alignment horizontal="center"/>
    </xf>
    <xf numFmtId="2" fontId="4" fillId="4" borderId="14" xfId="0" applyNumberFormat="1" applyFont="1" applyFill="1" applyBorder="1" applyAlignment="1">
      <alignment horizontal="center"/>
    </xf>
    <xf numFmtId="2" fontId="2" fillId="4" borderId="2" xfId="0" applyNumberFormat="1" applyFont="1" applyFill="1" applyBorder="1" applyAlignment="1">
      <alignment horizontal="center"/>
    </xf>
    <xf numFmtId="0" fontId="9" fillId="0" borderId="0" xfId="0" applyFont="1"/>
    <xf numFmtId="0" fontId="4" fillId="0" borderId="0" xfId="0" applyFont="1"/>
    <xf numFmtId="49" fontId="4" fillId="0" borderId="0" xfId="0" applyNumberFormat="1" applyFont="1"/>
    <xf numFmtId="49" fontId="8" fillId="0" borderId="0" xfId="0" applyNumberFormat="1" applyFont="1"/>
    <xf numFmtId="49" fontId="9" fillId="0" borderId="0" xfId="0" applyNumberFormat="1" applyFont="1"/>
    <xf numFmtId="0" fontId="1" fillId="3" borderId="0" xfId="0" applyFont="1" applyFill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/>
    <xf numFmtId="0" fontId="2" fillId="0" borderId="0" xfId="0" applyFont="1"/>
    <xf numFmtId="0" fontId="4" fillId="0" borderId="0" xfId="0" applyFont="1" applyAlignment="1">
      <alignment horizontal="left" wrapText="1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top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showGridLines="0" zoomScale="80" zoomScaleNormal="80" zoomScalePageLayoutView="80" workbookViewId="0">
      <selection activeCell="G53" sqref="G53"/>
    </sheetView>
  </sheetViews>
  <sheetFormatPr defaultColWidth="8.85546875" defaultRowHeight="15" x14ac:dyDescent="0.25"/>
  <cols>
    <col min="1" max="1" width="15.28515625" customWidth="1"/>
  </cols>
  <sheetData>
    <row r="2" spans="1:27" x14ac:dyDescent="0.25">
      <c r="B2" s="48" t="s">
        <v>16</v>
      </c>
      <c r="C2" s="48"/>
      <c r="D2" s="48"/>
      <c r="E2" s="48"/>
      <c r="F2" s="48"/>
      <c r="G2" s="48"/>
      <c r="H2" s="1"/>
      <c r="I2" s="48" t="s">
        <v>17</v>
      </c>
      <c r="J2" s="48"/>
      <c r="K2" s="48"/>
      <c r="L2" s="48"/>
      <c r="M2" s="48"/>
      <c r="N2" s="48"/>
      <c r="O2" s="1"/>
      <c r="P2" s="48" t="s">
        <v>18</v>
      </c>
      <c r="Q2" s="48"/>
      <c r="R2" s="48"/>
      <c r="S2" s="48"/>
      <c r="T2" s="48"/>
      <c r="U2" s="48"/>
    </row>
    <row r="3" spans="1:27" x14ac:dyDescent="0.25">
      <c r="B3" s="48" t="s">
        <v>22</v>
      </c>
      <c r="C3" s="48"/>
      <c r="D3" s="48"/>
      <c r="E3" s="48"/>
      <c r="F3" s="48"/>
      <c r="G3" s="48"/>
      <c r="H3" s="1"/>
      <c r="I3" s="48" t="s">
        <v>22</v>
      </c>
      <c r="J3" s="48"/>
      <c r="K3" s="48"/>
      <c r="L3" s="48"/>
      <c r="M3" s="48"/>
      <c r="N3" s="48"/>
      <c r="O3" s="1"/>
      <c r="P3" s="48" t="s">
        <v>22</v>
      </c>
      <c r="Q3" s="48"/>
      <c r="R3" s="48"/>
      <c r="S3" s="48"/>
      <c r="T3" s="48"/>
      <c r="U3" s="48"/>
    </row>
    <row r="4" spans="1:27" x14ac:dyDescent="0.25">
      <c r="A4" s="4" t="s">
        <v>7</v>
      </c>
      <c r="B4" s="37" t="s">
        <v>1</v>
      </c>
      <c r="C4" s="37" t="s">
        <v>2</v>
      </c>
      <c r="D4" s="37" t="s">
        <v>3</v>
      </c>
      <c r="E4" s="37" t="s">
        <v>4</v>
      </c>
      <c r="F4" s="37" t="s">
        <v>8</v>
      </c>
      <c r="G4" s="37" t="s">
        <v>6</v>
      </c>
      <c r="H4" s="3"/>
      <c r="I4" s="37" t="s">
        <v>5</v>
      </c>
      <c r="J4" s="37" t="s">
        <v>2</v>
      </c>
      <c r="K4" s="37" t="s">
        <v>3</v>
      </c>
      <c r="L4" s="37" t="s">
        <v>4</v>
      </c>
      <c r="M4" s="37" t="s">
        <v>8</v>
      </c>
      <c r="N4" s="37" t="s">
        <v>6</v>
      </c>
      <c r="O4" s="1"/>
      <c r="P4" s="37" t="s">
        <v>0</v>
      </c>
      <c r="Q4" s="37" t="s">
        <v>1</v>
      </c>
      <c r="R4" s="37" t="s">
        <v>3</v>
      </c>
      <c r="S4" s="37" t="s">
        <v>4</v>
      </c>
      <c r="T4" s="37" t="s">
        <v>8</v>
      </c>
      <c r="U4" s="37" t="s">
        <v>6</v>
      </c>
    </row>
    <row r="5" spans="1:27" x14ac:dyDescent="0.25">
      <c r="A5" s="5">
        <f>1</f>
        <v>1</v>
      </c>
      <c r="B5" s="35">
        <v>35.663711635990609</v>
      </c>
      <c r="C5" s="35">
        <v>34.271798356231564</v>
      </c>
      <c r="D5" s="35">
        <v>33.90830367345167</v>
      </c>
      <c r="E5" s="35">
        <v>38.353446085616191</v>
      </c>
      <c r="F5" s="35">
        <v>37.475900699537739</v>
      </c>
      <c r="G5" s="35">
        <v>3.0608193580576448</v>
      </c>
      <c r="H5" s="1"/>
      <c r="I5" s="35">
        <v>36.15884335918463</v>
      </c>
      <c r="J5" s="35">
        <v>38.799011610240008</v>
      </c>
      <c r="K5" s="35">
        <v>33.541505580893336</v>
      </c>
      <c r="L5" s="35">
        <v>32.22365787631918</v>
      </c>
      <c r="M5" s="35">
        <v>38.167340266671559</v>
      </c>
      <c r="N5" s="35">
        <v>2.9395633318041234</v>
      </c>
      <c r="O5" s="1"/>
      <c r="P5" s="35">
        <v>32.458625759893707</v>
      </c>
      <c r="Q5" s="35">
        <v>39.84501311536053</v>
      </c>
      <c r="R5" s="35">
        <v>33.282042463848761</v>
      </c>
      <c r="S5" s="35">
        <v>34.372258753325156</v>
      </c>
      <c r="T5" s="35">
        <v>34.035033635639159</v>
      </c>
      <c r="U5" s="35">
        <v>3.0363436709021543</v>
      </c>
      <c r="AA5" s="34"/>
    </row>
    <row r="6" spans="1:27" x14ac:dyDescent="0.25">
      <c r="A6" s="5">
        <f>A5+1</f>
        <v>2</v>
      </c>
      <c r="B6" s="35">
        <v>26.195107987701711</v>
      </c>
      <c r="C6" s="35">
        <v>31.377588080365218</v>
      </c>
      <c r="D6" s="35">
        <v>29.553342191637054</v>
      </c>
      <c r="E6" s="35">
        <v>28.012221698171967</v>
      </c>
      <c r="F6" s="35">
        <v>27.91462990869077</v>
      </c>
      <c r="G6" s="35">
        <v>2.8357533291025421</v>
      </c>
      <c r="H6" s="1"/>
      <c r="I6" s="35">
        <v>37.099024270108288</v>
      </c>
      <c r="J6" s="35">
        <v>30.810234663596177</v>
      </c>
      <c r="K6" s="35">
        <v>35.46437490020093</v>
      </c>
      <c r="L6" s="35">
        <v>38.350384351661241</v>
      </c>
      <c r="M6" s="35">
        <v>35.16526398836664</v>
      </c>
      <c r="N6" s="35">
        <v>2.8849780830850444</v>
      </c>
      <c r="O6" s="1"/>
      <c r="P6" s="35">
        <v>29.712409711582268</v>
      </c>
      <c r="Q6" s="35">
        <v>34.462971366227521</v>
      </c>
      <c r="R6" s="35">
        <v>32.713107170486403</v>
      </c>
      <c r="S6" s="35">
        <v>34.152456955474875</v>
      </c>
      <c r="T6" s="35">
        <v>31.453909514536466</v>
      </c>
      <c r="U6" s="35">
        <v>2.9967256393735262</v>
      </c>
    </row>
    <row r="7" spans="1:27" x14ac:dyDescent="0.25">
      <c r="A7" s="5">
        <f t="shared" ref="A7:A21" si="0">A6+1</f>
        <v>3</v>
      </c>
      <c r="B7" s="35">
        <v>37.636726793349609</v>
      </c>
      <c r="C7" s="35">
        <v>40.065149061388645</v>
      </c>
      <c r="D7" s="35">
        <v>37.816024726980032</v>
      </c>
      <c r="E7" s="35">
        <v>31.187754856949383</v>
      </c>
      <c r="F7" s="35">
        <v>35.13283418472065</v>
      </c>
      <c r="G7" s="35">
        <v>3.0847412569499637</v>
      </c>
      <c r="H7" s="1"/>
      <c r="I7" s="35">
        <v>34.651009010899188</v>
      </c>
      <c r="J7" s="35">
        <v>34.901921822096554</v>
      </c>
      <c r="K7" s="35">
        <v>38.264627809236629</v>
      </c>
      <c r="L7" s="35">
        <v>37.499954265676223</v>
      </c>
      <c r="M7" s="35">
        <v>34.411434595339124</v>
      </c>
      <c r="N7" s="35">
        <v>2.9819609729142638</v>
      </c>
      <c r="O7" s="1"/>
      <c r="P7" s="35">
        <v>39.041395462810016</v>
      </c>
      <c r="Q7" s="35">
        <v>33.011051071974343</v>
      </c>
      <c r="R7" s="35">
        <v>32.903363437302332</v>
      </c>
      <c r="S7" s="35">
        <v>35.87953011558114</v>
      </c>
      <c r="T7" s="35">
        <v>35.074966841649001</v>
      </c>
      <c r="U7" s="35">
        <v>2.9790930482281737</v>
      </c>
    </row>
    <row r="8" spans="1:27" x14ac:dyDescent="0.25">
      <c r="A8" s="5">
        <f t="shared" si="0"/>
        <v>4</v>
      </c>
      <c r="B8" s="35">
        <v>27.079007297613586</v>
      </c>
      <c r="C8" s="35">
        <v>35.550470025004302</v>
      </c>
      <c r="D8" s="35">
        <v>25.424526860328992</v>
      </c>
      <c r="E8" s="35">
        <v>35.401822063563785</v>
      </c>
      <c r="F8" s="35">
        <v>42.808376016441763</v>
      </c>
      <c r="G8" s="35">
        <v>2.699290881787316</v>
      </c>
      <c r="H8" s="1"/>
      <c r="I8" s="35">
        <v>35.974285848134812</v>
      </c>
      <c r="J8" s="35">
        <v>40.70515365246716</v>
      </c>
      <c r="K8" s="35">
        <v>36.557809743391438</v>
      </c>
      <c r="L8" s="35">
        <v>38.653746708799616</v>
      </c>
      <c r="M8" s="35">
        <v>30.566125896862644</v>
      </c>
      <c r="N8" s="35">
        <v>2.9950373984651133</v>
      </c>
      <c r="O8" s="1"/>
      <c r="P8" s="35">
        <v>33.799273693040519</v>
      </c>
      <c r="Q8" s="35">
        <v>33.582620390926827</v>
      </c>
      <c r="R8" s="35">
        <v>37.151356354958338</v>
      </c>
      <c r="S8" s="35">
        <v>43.615138804859981</v>
      </c>
      <c r="T8" s="35">
        <v>32.016499305410377</v>
      </c>
      <c r="U8" s="35">
        <v>2.7809070290002151</v>
      </c>
    </row>
    <row r="9" spans="1:27" x14ac:dyDescent="0.25">
      <c r="A9" s="5">
        <f t="shared" si="0"/>
        <v>5</v>
      </c>
      <c r="B9" s="35">
        <v>36.220967331825022</v>
      </c>
      <c r="C9" s="35">
        <v>36.696073612572015</v>
      </c>
      <c r="D9" s="35">
        <v>40.713293993412854</v>
      </c>
      <c r="E9" s="35">
        <v>34.078364757275082</v>
      </c>
      <c r="F9" s="35">
        <v>36.885195286699023</v>
      </c>
      <c r="G9" s="35">
        <v>3.0346822762185397</v>
      </c>
      <c r="H9" s="1"/>
      <c r="I9" s="35">
        <v>35.617606072205426</v>
      </c>
      <c r="J9" s="35">
        <v>35.002501485907416</v>
      </c>
      <c r="K9" s="35">
        <v>32.930833353043049</v>
      </c>
      <c r="L9" s="35">
        <v>34.746537685820279</v>
      </c>
      <c r="M9" s="35">
        <v>40.383919500635386</v>
      </c>
      <c r="N9" s="35">
        <v>2.9916157007481163</v>
      </c>
      <c r="O9" s="1"/>
      <c r="P9" s="35">
        <v>34.451111524938753</v>
      </c>
      <c r="Q9" s="35">
        <v>31.202421884112923</v>
      </c>
      <c r="R9" s="35">
        <v>35.651318509194638</v>
      </c>
      <c r="S9" s="35">
        <v>36.243983924212884</v>
      </c>
      <c r="T9" s="35">
        <v>37.454151757951372</v>
      </c>
      <c r="U9" s="35">
        <v>3.0998832938908896</v>
      </c>
    </row>
    <row r="10" spans="1:27" x14ac:dyDescent="0.25">
      <c r="A10" s="5">
        <f t="shared" si="0"/>
        <v>6</v>
      </c>
      <c r="B10" s="35">
        <v>44.541327039559292</v>
      </c>
      <c r="C10" s="35">
        <v>36.554303007779836</v>
      </c>
      <c r="D10" s="35">
        <v>28.774502214769626</v>
      </c>
      <c r="E10" s="35">
        <v>36.521098676484698</v>
      </c>
      <c r="F10" s="35">
        <v>33.493769062567452</v>
      </c>
      <c r="G10" s="35">
        <v>3.1253011886570525</v>
      </c>
      <c r="H10" s="1"/>
      <c r="I10" s="35">
        <v>38.330113618507653</v>
      </c>
      <c r="J10" s="35">
        <v>32.458462495607009</v>
      </c>
      <c r="K10" s="35">
        <v>34.668494914564064</v>
      </c>
      <c r="L10" s="35">
        <v>40.483879769872424</v>
      </c>
      <c r="M10" s="35">
        <v>32.305950032166677</v>
      </c>
      <c r="N10" s="35">
        <v>3.1247600474615496</v>
      </c>
      <c r="O10" s="1"/>
      <c r="P10" s="35">
        <v>29.039213649847763</v>
      </c>
      <c r="Q10" s="35">
        <v>38.453744417026975</v>
      </c>
      <c r="R10" s="35">
        <v>40.863945695558932</v>
      </c>
      <c r="S10" s="35">
        <v>34.204411212955534</v>
      </c>
      <c r="T10" s="35">
        <v>33.733625913010371</v>
      </c>
      <c r="U10" s="35">
        <v>3.0342081119350155</v>
      </c>
    </row>
    <row r="11" spans="1:27" x14ac:dyDescent="0.25">
      <c r="A11" s="5">
        <f t="shared" si="0"/>
        <v>7</v>
      </c>
      <c r="B11" s="35">
        <v>36.525054977272426</v>
      </c>
      <c r="C11" s="35">
        <v>37.721133663767347</v>
      </c>
      <c r="D11" s="35">
        <v>41.574628924599999</v>
      </c>
      <c r="E11" s="35">
        <v>42.563745361322205</v>
      </c>
      <c r="F11" s="35">
        <v>27.858747991429301</v>
      </c>
      <c r="G11" s="35">
        <v>3.1302294447270951</v>
      </c>
      <c r="H11" s="1"/>
      <c r="I11" s="35">
        <v>36.509645121772891</v>
      </c>
      <c r="J11" s="35">
        <v>36.90815700612432</v>
      </c>
      <c r="K11" s="35">
        <v>33.846757685238558</v>
      </c>
      <c r="L11" s="35">
        <v>36.67877368593372</v>
      </c>
      <c r="M11" s="35">
        <v>31.04834417264604</v>
      </c>
      <c r="N11" s="35">
        <v>3.2152694157019575</v>
      </c>
      <c r="O11" s="1"/>
      <c r="P11" s="35">
        <v>34.935011428826719</v>
      </c>
      <c r="Q11" s="35">
        <v>34.555910516476885</v>
      </c>
      <c r="R11" s="35">
        <v>36.979961502509859</v>
      </c>
      <c r="S11" s="35">
        <v>34.813954074554005</v>
      </c>
      <c r="T11" s="35">
        <v>36.930892424281254</v>
      </c>
      <c r="U11" s="35">
        <v>3.0919322883566553</v>
      </c>
    </row>
    <row r="12" spans="1:27" x14ac:dyDescent="0.25">
      <c r="A12" s="5">
        <f t="shared" si="0"/>
        <v>8</v>
      </c>
      <c r="B12" s="35">
        <v>27.198821442484444</v>
      </c>
      <c r="C12" s="35">
        <v>39.002210070244665</v>
      </c>
      <c r="D12" s="35">
        <v>36.346342705182444</v>
      </c>
      <c r="E12" s="35">
        <v>40.319970297943058</v>
      </c>
      <c r="F12" s="35">
        <v>31.325238819970846</v>
      </c>
      <c r="G12" s="35">
        <v>2.9106402690058575</v>
      </c>
      <c r="H12" s="1"/>
      <c r="I12" s="35">
        <v>30.336322367253928</v>
      </c>
      <c r="J12" s="35">
        <v>34.844934644184946</v>
      </c>
      <c r="K12" s="35">
        <v>34.415429646470635</v>
      </c>
      <c r="L12" s="35">
        <v>31.103171163220161</v>
      </c>
      <c r="M12" s="35">
        <v>33.559058270342746</v>
      </c>
      <c r="N12" s="35">
        <v>3.0177836126770758</v>
      </c>
      <c r="O12" s="1"/>
      <c r="P12" s="35">
        <v>42.988691845181904</v>
      </c>
      <c r="Q12" s="35">
        <v>32.671536448266764</v>
      </c>
      <c r="R12" s="35">
        <v>29.375984148555819</v>
      </c>
      <c r="S12" s="35">
        <v>31.096839526505661</v>
      </c>
      <c r="T12" s="35">
        <v>35.440640279822532</v>
      </c>
      <c r="U12" s="35">
        <v>2.9364094086009547</v>
      </c>
    </row>
    <row r="13" spans="1:27" x14ac:dyDescent="0.25">
      <c r="A13" s="5">
        <f t="shared" si="0"/>
        <v>9</v>
      </c>
      <c r="B13" s="35">
        <v>38.884234323509091</v>
      </c>
      <c r="C13" s="35">
        <v>38.835735057404378</v>
      </c>
      <c r="D13" s="35">
        <v>37.627621459385026</v>
      </c>
      <c r="E13" s="35">
        <v>31.327375502343536</v>
      </c>
      <c r="F13" s="35">
        <v>36.108976952081306</v>
      </c>
      <c r="G13" s="35">
        <v>3.0965154471107326</v>
      </c>
      <c r="H13" s="1"/>
      <c r="I13" s="35">
        <v>37.098865841740412</v>
      </c>
      <c r="J13" s="35">
        <v>34.294745240030053</v>
      </c>
      <c r="K13" s="35">
        <v>38.505290750788099</v>
      </c>
      <c r="L13" s="35">
        <v>34.524317864957354</v>
      </c>
      <c r="M13" s="35">
        <v>36.078995994831345</v>
      </c>
      <c r="N13" s="35">
        <v>2.9236815341538431</v>
      </c>
      <c r="O13" s="1"/>
      <c r="P13" s="35">
        <v>29.693401741489286</v>
      </c>
      <c r="Q13" s="35">
        <v>38.430241092481914</v>
      </c>
      <c r="R13" s="35">
        <v>38.762996977535309</v>
      </c>
      <c r="S13" s="35">
        <v>33.053864954052059</v>
      </c>
      <c r="T13" s="35">
        <v>35.523022368866179</v>
      </c>
      <c r="U13" s="35">
        <v>3.1567016514946866</v>
      </c>
    </row>
    <row r="14" spans="1:27" x14ac:dyDescent="0.25">
      <c r="A14" s="5">
        <f t="shared" si="0"/>
        <v>10</v>
      </c>
      <c r="B14" s="35">
        <v>32.061116750644935</v>
      </c>
      <c r="C14" s="35">
        <v>36.373459302941001</v>
      </c>
      <c r="D14" s="35">
        <v>35.960696609448817</v>
      </c>
      <c r="E14" s="35">
        <v>36.107451353961658</v>
      </c>
      <c r="F14" s="35">
        <v>33.884320954950816</v>
      </c>
      <c r="G14" s="35">
        <v>2.8233282774863668</v>
      </c>
      <c r="H14" s="1"/>
      <c r="I14" s="35">
        <v>34.281472372414378</v>
      </c>
      <c r="J14" s="35">
        <v>40.005569550580468</v>
      </c>
      <c r="K14" s="35">
        <v>35.256496453205436</v>
      </c>
      <c r="L14" s="35">
        <v>40.216456121390202</v>
      </c>
      <c r="M14" s="35">
        <v>33.694371133747111</v>
      </c>
      <c r="N14" s="35">
        <v>3.0965948988505003</v>
      </c>
      <c r="O14" s="1"/>
      <c r="P14" s="35">
        <v>32.412805163926691</v>
      </c>
      <c r="Q14" s="35">
        <v>30.122303703524196</v>
      </c>
      <c r="R14" s="35">
        <v>28.176408523677225</v>
      </c>
      <c r="S14" s="35">
        <v>34.411139639868473</v>
      </c>
      <c r="T14" s="35">
        <v>33.47222201389193</v>
      </c>
      <c r="U14" s="35">
        <v>3.0824822736806343</v>
      </c>
    </row>
    <row r="15" spans="1:27" x14ac:dyDescent="0.25">
      <c r="A15" s="5">
        <f t="shared" si="0"/>
        <v>11</v>
      </c>
      <c r="B15" s="35">
        <v>31.08572940389557</v>
      </c>
      <c r="C15" s="35">
        <v>29.496528587532168</v>
      </c>
      <c r="D15" s="35">
        <v>35.846777435262247</v>
      </c>
      <c r="E15" s="35">
        <v>41.576924344422935</v>
      </c>
      <c r="F15" s="35">
        <v>29.074439963685492</v>
      </c>
      <c r="G15" s="35">
        <v>2.967523399458996</v>
      </c>
      <c r="H15" s="1"/>
      <c r="I15" s="35">
        <v>33.468824164633489</v>
      </c>
      <c r="J15" s="35">
        <v>37.918522667186231</v>
      </c>
      <c r="K15" s="35">
        <v>33.568797579088212</v>
      </c>
      <c r="L15" s="35">
        <v>35.76597141810619</v>
      </c>
      <c r="M15" s="35">
        <v>39.674066772015635</v>
      </c>
      <c r="N15" s="35">
        <v>3.2366672265314249</v>
      </c>
      <c r="O15" s="1"/>
      <c r="P15" s="35">
        <v>35.330354237787603</v>
      </c>
      <c r="Q15" s="35">
        <v>33.886955885099731</v>
      </c>
      <c r="R15" s="35">
        <v>33.063703306411064</v>
      </c>
      <c r="S15" s="35">
        <v>36.321665040317519</v>
      </c>
      <c r="T15" s="35">
        <v>37.900682203495407</v>
      </c>
      <c r="U15" s="35">
        <v>3.1129116883751902</v>
      </c>
      <c r="X15" s="35">
        <f>SUM(G5:G24)</f>
        <v>59.634841616056327</v>
      </c>
    </row>
    <row r="16" spans="1:27" x14ac:dyDescent="0.25">
      <c r="A16" s="5">
        <f t="shared" si="0"/>
        <v>12</v>
      </c>
      <c r="B16" s="35">
        <v>38.838089970049936</v>
      </c>
      <c r="C16" s="35">
        <v>38.450717420874604</v>
      </c>
      <c r="D16" s="35">
        <v>40.275913398641258</v>
      </c>
      <c r="E16" s="35">
        <v>38.132605641641007</v>
      </c>
      <c r="F16" s="35">
        <v>32.927184313575893</v>
      </c>
      <c r="G16" s="35">
        <v>3.1233627606685643</v>
      </c>
      <c r="H16" s="1"/>
      <c r="I16" s="35">
        <v>34.048475982138079</v>
      </c>
      <c r="J16" s="35">
        <v>32.762367306491896</v>
      </c>
      <c r="K16" s="35">
        <v>37.006871953536951</v>
      </c>
      <c r="L16" s="35">
        <v>34.603041156920256</v>
      </c>
      <c r="M16" s="35">
        <v>39.796834336652701</v>
      </c>
      <c r="N16" s="35">
        <v>2.9010743988804668</v>
      </c>
      <c r="O16" s="1"/>
      <c r="P16" s="35">
        <v>30.514944300130626</v>
      </c>
      <c r="Q16" s="35">
        <v>35.084148306389586</v>
      </c>
      <c r="R16" s="35">
        <v>33.513253903942001</v>
      </c>
      <c r="S16" s="35">
        <v>37.059298520647282</v>
      </c>
      <c r="T16" s="35">
        <v>27.133175236199349</v>
      </c>
      <c r="U16" s="35">
        <v>2.9305153952662781</v>
      </c>
    </row>
    <row r="17" spans="1:22" x14ac:dyDescent="0.25">
      <c r="A17" s="5">
        <f t="shared" si="0"/>
        <v>13</v>
      </c>
      <c r="B17" s="35">
        <v>40.977721896544494</v>
      </c>
      <c r="C17" s="35">
        <v>29.853759543887087</v>
      </c>
      <c r="D17" s="35">
        <v>34.426387329367735</v>
      </c>
      <c r="E17" s="35">
        <v>39.483049100477864</v>
      </c>
      <c r="F17" s="35">
        <v>27.934002775561908</v>
      </c>
      <c r="G17" s="35">
        <v>2.9631587754356286</v>
      </c>
      <c r="H17" s="1"/>
      <c r="I17" s="35">
        <v>36.293922770482389</v>
      </c>
      <c r="J17" s="35">
        <v>27.622909612783687</v>
      </c>
      <c r="K17" s="35">
        <v>36.882625480617222</v>
      </c>
      <c r="L17" s="35">
        <v>36.792793816624979</v>
      </c>
      <c r="M17" s="35">
        <v>33.492007361294455</v>
      </c>
      <c r="N17" s="35">
        <v>2.8229864931638096</v>
      </c>
      <c r="O17" s="1"/>
      <c r="P17" s="35">
        <v>37.087796646700703</v>
      </c>
      <c r="Q17" s="35">
        <v>36.690216188656862</v>
      </c>
      <c r="R17" s="35">
        <v>36.132732842782033</v>
      </c>
      <c r="S17" s="35">
        <v>37.601032815149111</v>
      </c>
      <c r="T17" s="35">
        <v>30.046377532886034</v>
      </c>
      <c r="U17" s="35">
        <v>2.8566806251468728</v>
      </c>
    </row>
    <row r="18" spans="1:22" x14ac:dyDescent="0.25">
      <c r="A18" s="5">
        <f t="shared" si="0"/>
        <v>14</v>
      </c>
      <c r="B18" s="35">
        <v>31.944319628534529</v>
      </c>
      <c r="C18" s="35">
        <v>42.835854501615806</v>
      </c>
      <c r="D18" s="35">
        <v>33.601032217967131</v>
      </c>
      <c r="E18" s="35">
        <v>29.17753426465568</v>
      </c>
      <c r="F18" s="35">
        <v>36.003310944705689</v>
      </c>
      <c r="G18" s="35">
        <v>3.1116809651328525</v>
      </c>
      <c r="H18" s="1"/>
      <c r="I18" s="35">
        <v>32.159129058415495</v>
      </c>
      <c r="J18" s="35">
        <v>31.589880531505134</v>
      </c>
      <c r="K18" s="35">
        <v>34.016460235004416</v>
      </c>
      <c r="L18" s="35">
        <v>35.302367557092502</v>
      </c>
      <c r="M18" s="35">
        <v>30.764425097132836</v>
      </c>
      <c r="N18" s="35">
        <v>2.9531931252877168</v>
      </c>
      <c r="O18" s="1"/>
      <c r="P18" s="35">
        <v>30.660753294926391</v>
      </c>
      <c r="Q18" s="35">
        <v>30.838393509645677</v>
      </c>
      <c r="R18" s="35">
        <v>33.039074506194538</v>
      </c>
      <c r="S18" s="35">
        <v>35.091751309968345</v>
      </c>
      <c r="T18" s="35">
        <v>37.830429099209262</v>
      </c>
      <c r="U18" s="35">
        <v>3.1295287184374194</v>
      </c>
    </row>
    <row r="19" spans="1:22" x14ac:dyDescent="0.25">
      <c r="A19" s="5">
        <f t="shared" si="0"/>
        <v>15</v>
      </c>
      <c r="B19" s="35">
        <v>41.229396132358275</v>
      </c>
      <c r="C19" s="35">
        <v>36.522580558544064</v>
      </c>
      <c r="D19" s="35">
        <v>31.721933242532103</v>
      </c>
      <c r="E19" s="35">
        <v>28.229434045382668</v>
      </c>
      <c r="F19" s="35">
        <v>30.332068014092581</v>
      </c>
      <c r="G19" s="35">
        <v>2.9101611480192773</v>
      </c>
      <c r="H19" s="1"/>
      <c r="I19" s="35">
        <v>34.760488552664448</v>
      </c>
      <c r="J19" s="35">
        <v>31.124954496488677</v>
      </c>
      <c r="K19" s="35">
        <v>30.249799457669866</v>
      </c>
      <c r="L19" s="35">
        <v>34.305090865782766</v>
      </c>
      <c r="M19" s="35">
        <v>31.381216594545108</v>
      </c>
      <c r="N19" s="35">
        <v>2.9320137146695404</v>
      </c>
      <c r="O19" s="1"/>
      <c r="P19" s="35">
        <v>33.486719037574339</v>
      </c>
      <c r="Q19" s="35">
        <v>37.514188273744942</v>
      </c>
      <c r="R19" s="35">
        <v>35.424819520690541</v>
      </c>
      <c r="S19" s="35">
        <v>31.841572298138473</v>
      </c>
      <c r="T19" s="35">
        <v>32.004201065564139</v>
      </c>
      <c r="U19" s="35">
        <v>3.0205408527644324</v>
      </c>
    </row>
    <row r="20" spans="1:22" x14ac:dyDescent="0.25">
      <c r="A20" s="5">
        <f t="shared" si="0"/>
        <v>16</v>
      </c>
      <c r="B20" s="35">
        <v>27.079833174237518</v>
      </c>
      <c r="C20" s="35">
        <v>27.239167063931831</v>
      </c>
      <c r="D20" s="35">
        <v>38.283070766086283</v>
      </c>
      <c r="E20" s="35">
        <v>36.694013245393528</v>
      </c>
      <c r="F20" s="35">
        <v>34.613685815038522</v>
      </c>
      <c r="G20" s="35">
        <v>3.1667695908208588</v>
      </c>
      <c r="H20" s="1"/>
      <c r="I20" s="35">
        <v>31.227716124685251</v>
      </c>
      <c r="J20" s="35">
        <v>32.851239912596085</v>
      </c>
      <c r="K20" s="35">
        <v>36.338688099508715</v>
      </c>
      <c r="L20" s="35">
        <v>31.224317137052637</v>
      </c>
      <c r="M20" s="35">
        <v>30.791571974331564</v>
      </c>
      <c r="N20" s="35">
        <v>2.968950024851551</v>
      </c>
      <c r="O20" s="1"/>
      <c r="P20" s="35">
        <v>36.534888518675537</v>
      </c>
      <c r="Q20" s="35">
        <v>33.783098365714395</v>
      </c>
      <c r="R20" s="35">
        <v>37.826200719686106</v>
      </c>
      <c r="S20" s="35">
        <v>34.128193126962124</v>
      </c>
      <c r="T20" s="35">
        <v>30.095572954011722</v>
      </c>
      <c r="U20" s="35">
        <v>3.097258847482947</v>
      </c>
    </row>
    <row r="21" spans="1:22" x14ac:dyDescent="0.25">
      <c r="A21" s="5">
        <f t="shared" si="0"/>
        <v>17</v>
      </c>
      <c r="B21" s="35">
        <v>40.573106189775757</v>
      </c>
      <c r="C21" s="35">
        <v>35.19958883085657</v>
      </c>
      <c r="D21" s="35">
        <v>31.286426423183659</v>
      </c>
      <c r="E21" s="35">
        <v>39.952112194098191</v>
      </c>
      <c r="F21" s="35">
        <v>39.813424395493996</v>
      </c>
      <c r="G21" s="35">
        <v>2.9352382598491791</v>
      </c>
      <c r="H21" s="1"/>
      <c r="I21" s="35">
        <v>41.973296919253286</v>
      </c>
      <c r="J21" s="35">
        <v>32.396832351791772</v>
      </c>
      <c r="K21" s="35">
        <v>34.043549841550643</v>
      </c>
      <c r="L21" s="35">
        <v>33.998044404635763</v>
      </c>
      <c r="M21" s="35">
        <v>35.021522875629024</v>
      </c>
      <c r="N21" s="35">
        <v>3.0710752138038302</v>
      </c>
      <c r="O21" s="1"/>
      <c r="P21" s="35">
        <v>34.373190792540392</v>
      </c>
      <c r="Q21" s="35">
        <v>36.435233283583358</v>
      </c>
      <c r="R21" s="35">
        <v>36.883668678458321</v>
      </c>
      <c r="S21" s="35">
        <v>35.449398172906179</v>
      </c>
      <c r="T21" s="35">
        <v>37.109590912852212</v>
      </c>
      <c r="U21" s="35">
        <v>3.1200383548787847</v>
      </c>
    </row>
    <row r="22" spans="1:22" x14ac:dyDescent="0.25">
      <c r="A22" s="5">
        <f>A21+1</f>
        <v>18</v>
      </c>
      <c r="B22" s="35">
        <v>35.274331200986168</v>
      </c>
      <c r="C22" s="35">
        <v>32.189119006210134</v>
      </c>
      <c r="D22" s="35">
        <v>30.551659074539703</v>
      </c>
      <c r="E22" s="35">
        <v>41.765517341256214</v>
      </c>
      <c r="F22" s="35">
        <v>34.250119180664065</v>
      </c>
      <c r="G22" s="35">
        <v>2.8608779392890269</v>
      </c>
      <c r="H22" s="1"/>
      <c r="I22" s="35">
        <v>33.1796372638631</v>
      </c>
      <c r="J22" s="35">
        <v>35.594695494352372</v>
      </c>
      <c r="K22" s="35">
        <v>34.161765754863261</v>
      </c>
      <c r="L22" s="35">
        <v>31.191606475143697</v>
      </c>
      <c r="M22" s="35">
        <v>38.702515930460905</v>
      </c>
      <c r="N22" s="35">
        <v>2.9847651093082415</v>
      </c>
      <c r="O22" s="1"/>
      <c r="P22" s="35">
        <v>35.329741043102722</v>
      </c>
      <c r="Q22" s="35">
        <v>29.14049579343143</v>
      </c>
      <c r="R22" s="35">
        <v>35.759307763709742</v>
      </c>
      <c r="S22" s="35">
        <v>35.506858135395674</v>
      </c>
      <c r="T22" s="35">
        <v>32.956654808665647</v>
      </c>
      <c r="U22" s="35">
        <v>2.9292354457905847</v>
      </c>
    </row>
    <row r="23" spans="1:22" x14ac:dyDescent="0.25">
      <c r="A23" s="5">
        <f>A22+1</f>
        <v>19</v>
      </c>
      <c r="B23" s="35">
        <v>29.018727503857768</v>
      </c>
      <c r="C23" s="35">
        <v>32.863176834155823</v>
      </c>
      <c r="D23" s="35">
        <v>35.473940252381738</v>
      </c>
      <c r="E23" s="35">
        <v>33.311608263453969</v>
      </c>
      <c r="F23" s="35">
        <v>41.676847366415046</v>
      </c>
      <c r="G23" s="35">
        <v>2.9352538457545405</v>
      </c>
      <c r="H23" s="1"/>
      <c r="I23" s="35">
        <v>33.329850079422826</v>
      </c>
      <c r="J23" s="35">
        <v>35.284072552983538</v>
      </c>
      <c r="K23" s="35">
        <v>35.360411913319602</v>
      </c>
      <c r="L23" s="35">
        <v>35.052545233470319</v>
      </c>
      <c r="M23" s="35">
        <v>35.937806493706766</v>
      </c>
      <c r="N23" s="35">
        <v>2.9430050995405312</v>
      </c>
      <c r="O23" s="1"/>
      <c r="P23" s="35">
        <v>30.104795480348802</v>
      </c>
      <c r="Q23" s="35">
        <v>33.492764852588351</v>
      </c>
      <c r="R23" s="35">
        <v>36.169722740343573</v>
      </c>
      <c r="S23" s="35">
        <v>34.092669938757986</v>
      </c>
      <c r="T23" s="35">
        <v>33.497134906163041</v>
      </c>
      <c r="U23" s="35">
        <v>2.9342274370469701</v>
      </c>
    </row>
    <row r="24" spans="1:22" x14ac:dyDescent="0.25">
      <c r="A24" s="5">
        <f>A23+1</f>
        <v>20</v>
      </c>
      <c r="B24" s="35">
        <v>39.595832853364968</v>
      </c>
      <c r="C24" s="35">
        <v>45.114090068498882</v>
      </c>
      <c r="D24" s="35">
        <v>34.135404840723524</v>
      </c>
      <c r="E24" s="35">
        <v>30.25772825955957</v>
      </c>
      <c r="F24" s="35">
        <v>35.540883395039572</v>
      </c>
      <c r="G24" s="35">
        <v>2.8595132025242993</v>
      </c>
      <c r="H24" s="1"/>
      <c r="I24" s="35">
        <v>37.320296035504619</v>
      </c>
      <c r="J24" s="35">
        <v>38.633534343823513</v>
      </c>
      <c r="K24" s="35">
        <v>34.126210495787795</v>
      </c>
      <c r="L24" s="35">
        <v>34.989781149299823</v>
      </c>
      <c r="M24" s="35">
        <v>32.125118377052971</v>
      </c>
      <c r="N24" s="35">
        <v>3.2073474097801986</v>
      </c>
      <c r="O24" s="1"/>
      <c r="P24" s="35">
        <v>34.556192389561637</v>
      </c>
      <c r="Q24" s="35">
        <v>32.406731287345536</v>
      </c>
      <c r="R24" s="35">
        <v>30.910320075138962</v>
      </c>
      <c r="S24" s="35">
        <v>31.257759026744559</v>
      </c>
      <c r="T24" s="35">
        <v>27.523740834515781</v>
      </c>
      <c r="U24" s="35">
        <v>2.8712445655676624</v>
      </c>
    </row>
    <row r="25" spans="1:22" x14ac:dyDescent="0.25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x14ac:dyDescent="0.25">
      <c r="A26" s="6"/>
      <c r="B26" s="48" t="s">
        <v>19</v>
      </c>
      <c r="C26" s="48"/>
      <c r="D26" s="48"/>
      <c r="E26" s="48"/>
      <c r="F26" s="48"/>
      <c r="G26" s="48"/>
      <c r="H26" s="1"/>
      <c r="I26" s="48" t="s">
        <v>20</v>
      </c>
      <c r="J26" s="48"/>
      <c r="K26" s="48"/>
      <c r="L26" s="48"/>
      <c r="M26" s="48"/>
      <c r="N26" s="48"/>
      <c r="O26" s="1"/>
      <c r="P26" s="48" t="s">
        <v>21</v>
      </c>
      <c r="Q26" s="48"/>
      <c r="R26" s="48"/>
      <c r="S26" s="48"/>
      <c r="T26" s="48"/>
      <c r="U26" s="48"/>
    </row>
    <row r="27" spans="1:22" x14ac:dyDescent="0.25">
      <c r="A27" s="6"/>
      <c r="B27" s="48" t="s">
        <v>22</v>
      </c>
      <c r="C27" s="48"/>
      <c r="D27" s="48"/>
      <c r="E27" s="48"/>
      <c r="F27" s="48"/>
      <c r="G27" s="48"/>
      <c r="H27" s="1"/>
      <c r="I27" s="48" t="s">
        <v>22</v>
      </c>
      <c r="J27" s="48"/>
      <c r="K27" s="48"/>
      <c r="L27" s="48"/>
      <c r="M27" s="48"/>
      <c r="N27" s="48"/>
      <c r="O27" s="1"/>
      <c r="P27" s="48" t="s">
        <v>22</v>
      </c>
      <c r="Q27" s="48"/>
      <c r="R27" s="48"/>
      <c r="S27" s="48"/>
      <c r="T27" s="48"/>
      <c r="U27" s="48"/>
    </row>
    <row r="28" spans="1:22" x14ac:dyDescent="0.25">
      <c r="A28" s="4"/>
      <c r="B28" s="3" t="s">
        <v>0</v>
      </c>
      <c r="C28" s="3" t="s">
        <v>1</v>
      </c>
      <c r="D28" s="3" t="s">
        <v>2</v>
      </c>
      <c r="E28" s="3" t="s">
        <v>4</v>
      </c>
      <c r="F28" s="3" t="s">
        <v>8</v>
      </c>
      <c r="G28" s="3" t="s">
        <v>6</v>
      </c>
      <c r="H28" s="1"/>
      <c r="I28" s="3" t="s">
        <v>0</v>
      </c>
      <c r="J28" s="3" t="s">
        <v>1</v>
      </c>
      <c r="K28" s="3" t="s">
        <v>2</v>
      </c>
      <c r="L28" s="3" t="s">
        <v>3</v>
      </c>
      <c r="M28" s="3" t="s">
        <v>8</v>
      </c>
      <c r="N28" s="3" t="s">
        <v>6</v>
      </c>
      <c r="O28" s="1"/>
      <c r="P28" s="3" t="s">
        <v>0</v>
      </c>
      <c r="Q28" s="3" t="s">
        <v>1</v>
      </c>
      <c r="R28" s="3" t="s">
        <v>2</v>
      </c>
      <c r="S28" s="3" t="s">
        <v>3</v>
      </c>
      <c r="T28" s="3" t="s">
        <v>4</v>
      </c>
      <c r="U28" s="3" t="s">
        <v>6</v>
      </c>
    </row>
    <row r="29" spans="1:22" x14ac:dyDescent="0.25">
      <c r="A29" s="5">
        <f>1</f>
        <v>1</v>
      </c>
      <c r="B29" s="35">
        <v>31.306987736786485</v>
      </c>
      <c r="C29" s="35">
        <v>33.284505256991096</v>
      </c>
      <c r="D29" s="35">
        <v>36.67100399709809</v>
      </c>
      <c r="E29" s="35">
        <v>40.605199173843722</v>
      </c>
      <c r="F29" s="35">
        <v>34.317227727852867</v>
      </c>
      <c r="G29" s="35">
        <v>2.9144486821471056</v>
      </c>
      <c r="H29" s="1"/>
      <c r="I29" s="35">
        <v>37.101947002658569</v>
      </c>
      <c r="J29" s="35">
        <v>35.569871225957357</v>
      </c>
      <c r="K29" s="35">
        <v>32.278096726923906</v>
      </c>
      <c r="L29" s="35">
        <v>33.571819697753263</v>
      </c>
      <c r="M29" s="35">
        <v>33.033388469901702</v>
      </c>
      <c r="N29" s="35">
        <v>3.0808631748116508</v>
      </c>
      <c r="O29" s="1"/>
      <c r="P29" s="35">
        <v>26.636264871577193</v>
      </c>
      <c r="Q29" s="35">
        <v>37.444515896771719</v>
      </c>
      <c r="R29" s="35">
        <v>36.109040928541667</v>
      </c>
      <c r="S29" s="35">
        <v>37.27074958139432</v>
      </c>
      <c r="T29" s="35">
        <v>33.380736186299117</v>
      </c>
      <c r="U29" s="35">
        <v>3.0008651835953475</v>
      </c>
    </row>
    <row r="30" spans="1:22" x14ac:dyDescent="0.25">
      <c r="A30" s="5">
        <f>A29+1</f>
        <v>2</v>
      </c>
      <c r="B30" s="35">
        <v>33.836325863818857</v>
      </c>
      <c r="C30" s="35">
        <v>34.004289790510256</v>
      </c>
      <c r="D30" s="35">
        <v>28.96750806075881</v>
      </c>
      <c r="E30" s="35">
        <v>34.381697929821932</v>
      </c>
      <c r="F30" s="35">
        <v>35.427122620578928</v>
      </c>
      <c r="G30" s="35">
        <v>3.040402207637372</v>
      </c>
      <c r="H30" s="1"/>
      <c r="I30" s="35">
        <v>37.953153280712378</v>
      </c>
      <c r="J30" s="35">
        <v>32.735743545565654</v>
      </c>
      <c r="K30" s="35">
        <v>27.855030396736073</v>
      </c>
      <c r="L30" s="35">
        <v>38.367262407033749</v>
      </c>
      <c r="M30" s="35">
        <v>37.152525778664469</v>
      </c>
      <c r="N30" s="35">
        <v>3.0425871645475597</v>
      </c>
      <c r="O30" s="1"/>
      <c r="P30" s="35">
        <v>30.257786593369019</v>
      </c>
      <c r="Q30" s="35">
        <v>35.164703992585871</v>
      </c>
      <c r="R30" s="35">
        <v>29.713694886443619</v>
      </c>
      <c r="S30" s="35">
        <v>37.594441396848197</v>
      </c>
      <c r="T30" s="35">
        <v>37.63913851170436</v>
      </c>
      <c r="U30" s="35">
        <v>2.7312208456772513</v>
      </c>
    </row>
    <row r="31" spans="1:22" x14ac:dyDescent="0.25">
      <c r="A31" s="5">
        <f t="shared" ref="A31:A45" si="1">A30+1</f>
        <v>3</v>
      </c>
      <c r="B31" s="35">
        <v>33.790219127670319</v>
      </c>
      <c r="C31" s="35">
        <v>37.662462150240522</v>
      </c>
      <c r="D31" s="35">
        <v>37.088750298896734</v>
      </c>
      <c r="E31" s="35">
        <v>32.059629710935177</v>
      </c>
      <c r="F31" s="35">
        <v>29.691538428388402</v>
      </c>
      <c r="G31" s="35">
        <v>3.1455203000815835</v>
      </c>
      <c r="H31" s="1"/>
      <c r="I31" s="35">
        <v>39.666707510072897</v>
      </c>
      <c r="J31" s="35">
        <v>32.493681912198298</v>
      </c>
      <c r="K31" s="35">
        <v>28.262391242538943</v>
      </c>
      <c r="L31" s="35">
        <v>33.991591263657618</v>
      </c>
      <c r="M31" s="35">
        <v>36.329446544287116</v>
      </c>
      <c r="N31" s="35">
        <v>2.9015160193350518</v>
      </c>
      <c r="O31" s="1"/>
      <c r="P31" s="35">
        <v>29.666005633661207</v>
      </c>
      <c r="Q31" s="35">
        <v>35.756023353633267</v>
      </c>
      <c r="R31" s="35">
        <v>33.715553458162844</v>
      </c>
      <c r="S31" s="35">
        <v>31.481197433522773</v>
      </c>
      <c r="T31" s="35">
        <v>31.485711226584314</v>
      </c>
      <c r="U31" s="35">
        <v>3.1329378904713936</v>
      </c>
    </row>
    <row r="32" spans="1:22" x14ac:dyDescent="0.25">
      <c r="A32" s="5">
        <f t="shared" si="1"/>
        <v>4</v>
      </c>
      <c r="B32" s="35">
        <v>30.477931202087952</v>
      </c>
      <c r="C32" s="35">
        <v>33.667460233876959</v>
      </c>
      <c r="D32" s="35">
        <v>33.020811641959781</v>
      </c>
      <c r="E32" s="35">
        <v>33.773135133567372</v>
      </c>
      <c r="F32" s="35">
        <v>37.073283165998141</v>
      </c>
      <c r="G32" s="35">
        <v>3.1570804930583005</v>
      </c>
      <c r="H32" s="1"/>
      <c r="I32" s="35">
        <v>38.236463747231042</v>
      </c>
      <c r="J32" s="35">
        <v>30.127529700775582</v>
      </c>
      <c r="K32" s="35">
        <v>30.849519724383974</v>
      </c>
      <c r="L32" s="35">
        <v>33.077291645826769</v>
      </c>
      <c r="M32" s="35">
        <v>40.936696673762938</v>
      </c>
      <c r="N32" s="35">
        <v>2.9724964852013205</v>
      </c>
      <c r="O32" s="1"/>
      <c r="P32" s="35">
        <v>29.282870025536511</v>
      </c>
      <c r="Q32" s="35">
        <v>35.071047008219573</v>
      </c>
      <c r="R32" s="35">
        <v>35.55274426366104</v>
      </c>
      <c r="S32" s="35">
        <v>34.217623504323299</v>
      </c>
      <c r="T32" s="35">
        <v>42.239678368729507</v>
      </c>
      <c r="U32" s="35">
        <v>3.0780119132974453</v>
      </c>
    </row>
    <row r="33" spans="1:21" x14ac:dyDescent="0.25">
      <c r="A33" s="5">
        <f t="shared" si="1"/>
        <v>5</v>
      </c>
      <c r="B33" s="35">
        <v>37.114420014017384</v>
      </c>
      <c r="C33" s="35">
        <v>36.761089279946674</v>
      </c>
      <c r="D33" s="35">
        <v>33.760536176606642</v>
      </c>
      <c r="E33" s="35">
        <v>32.620520940131456</v>
      </c>
      <c r="F33" s="35">
        <v>35.425777216687855</v>
      </c>
      <c r="G33" s="35">
        <v>3.0814117138986732</v>
      </c>
      <c r="H33" s="1"/>
      <c r="I33" s="35">
        <v>36.069042792384238</v>
      </c>
      <c r="J33" s="35">
        <v>37.28424110229976</v>
      </c>
      <c r="K33" s="35">
        <v>39.27026740604289</v>
      </c>
      <c r="L33" s="35">
        <v>37.745110292151786</v>
      </c>
      <c r="M33" s="35">
        <v>36.667950133051121</v>
      </c>
      <c r="N33" s="35">
        <v>3.0565990745256952</v>
      </c>
      <c r="O33" s="1"/>
      <c r="P33" s="35">
        <v>39.171789178021683</v>
      </c>
      <c r="Q33" s="35">
        <v>27.271174358425206</v>
      </c>
      <c r="R33" s="35">
        <v>34.807925711647833</v>
      </c>
      <c r="S33" s="35">
        <v>38.621198727811795</v>
      </c>
      <c r="T33" s="35">
        <v>32.654198550428553</v>
      </c>
      <c r="U33" s="35">
        <v>2.9395761758954899</v>
      </c>
    </row>
    <row r="34" spans="1:21" x14ac:dyDescent="0.25">
      <c r="A34" s="5">
        <f t="shared" si="1"/>
        <v>6</v>
      </c>
      <c r="B34" s="35">
        <v>32.536158489395355</v>
      </c>
      <c r="C34" s="35">
        <v>42.207884871828391</v>
      </c>
      <c r="D34" s="35">
        <v>36.675512745073668</v>
      </c>
      <c r="E34" s="35">
        <v>35.896505038093892</v>
      </c>
      <c r="F34" s="35">
        <v>34.544560911318847</v>
      </c>
      <c r="G34" s="35">
        <v>2.963240195007097</v>
      </c>
      <c r="H34" s="1"/>
      <c r="I34" s="35">
        <v>29.151170763844348</v>
      </c>
      <c r="J34" s="35">
        <v>31.606793025087157</v>
      </c>
      <c r="K34" s="35">
        <v>31.898760236172368</v>
      </c>
      <c r="L34" s="35">
        <v>33.780623670981512</v>
      </c>
      <c r="M34" s="35">
        <v>37.43286522416517</v>
      </c>
      <c r="N34" s="35">
        <v>3.0869298014596516</v>
      </c>
      <c r="O34" s="1"/>
      <c r="P34" s="35">
        <v>38.801279162851934</v>
      </c>
      <c r="Q34" s="35">
        <v>38.774887361053281</v>
      </c>
      <c r="R34" s="35">
        <v>38.907160923964177</v>
      </c>
      <c r="S34" s="35">
        <v>34.93794671316104</v>
      </c>
      <c r="T34" s="35">
        <v>33.326623706169286</v>
      </c>
      <c r="U34" s="35">
        <v>2.9116031988575997</v>
      </c>
    </row>
    <row r="35" spans="1:21" x14ac:dyDescent="0.25">
      <c r="A35" s="5">
        <f t="shared" si="1"/>
        <v>7</v>
      </c>
      <c r="B35" s="35">
        <v>37.55640222956395</v>
      </c>
      <c r="C35" s="35">
        <v>32.642980484784488</v>
      </c>
      <c r="D35" s="35">
        <v>39.829328862475755</v>
      </c>
      <c r="E35" s="35">
        <v>29.427333890923677</v>
      </c>
      <c r="F35" s="35">
        <v>35.789915029063373</v>
      </c>
      <c r="G35" s="35">
        <v>2.9935160630571649</v>
      </c>
      <c r="H35" s="1"/>
      <c r="I35" s="35">
        <v>35.642476514382793</v>
      </c>
      <c r="J35" s="35">
        <v>33.934968526454256</v>
      </c>
      <c r="K35" s="35">
        <v>37.198303013162061</v>
      </c>
      <c r="L35" s="35">
        <v>33.493744270232824</v>
      </c>
      <c r="M35" s="35">
        <v>35.11761021360909</v>
      </c>
      <c r="N35" s="35">
        <v>3.298301755595709</v>
      </c>
      <c r="O35" s="1"/>
      <c r="P35" s="35">
        <v>33.709490607391288</v>
      </c>
      <c r="Q35" s="35">
        <v>32.155504729169685</v>
      </c>
      <c r="R35" s="35">
        <v>36.663767580461673</v>
      </c>
      <c r="S35" s="35">
        <v>34.502445146348315</v>
      </c>
      <c r="T35" s="35">
        <v>35.607329734948557</v>
      </c>
      <c r="U35" s="35">
        <v>3.0377323087294505</v>
      </c>
    </row>
    <row r="36" spans="1:21" x14ac:dyDescent="0.25">
      <c r="A36" s="5">
        <f t="shared" si="1"/>
        <v>8</v>
      </c>
      <c r="B36" s="35">
        <v>33.223690111055852</v>
      </c>
      <c r="C36" s="35">
        <v>30.771377521275646</v>
      </c>
      <c r="D36" s="35">
        <v>38.590376785838046</v>
      </c>
      <c r="E36" s="35">
        <v>32.061802354186092</v>
      </c>
      <c r="F36" s="35">
        <v>37.72565535293122</v>
      </c>
      <c r="G36" s="35">
        <v>2.9958142880700964</v>
      </c>
      <c r="H36" s="1"/>
      <c r="I36" s="35">
        <v>36.896342788499581</v>
      </c>
      <c r="J36" s="35">
        <v>36.386342885023645</v>
      </c>
      <c r="K36" s="35">
        <v>39.271171443431918</v>
      </c>
      <c r="L36" s="35">
        <v>34.565368745193247</v>
      </c>
      <c r="M36" s="35">
        <v>31.575679576651027</v>
      </c>
      <c r="N36" s="35">
        <v>3.1168184165300667</v>
      </c>
      <c r="O36" s="1"/>
      <c r="P36" s="35">
        <v>37.387326090430207</v>
      </c>
      <c r="Q36" s="35">
        <v>31.24700333776407</v>
      </c>
      <c r="R36" s="35">
        <v>36.490789601342044</v>
      </c>
      <c r="S36" s="35">
        <v>33.53790830148256</v>
      </c>
      <c r="T36" s="35">
        <v>34.26308100350591</v>
      </c>
      <c r="U36" s="35">
        <v>2.894680598232636</v>
      </c>
    </row>
    <row r="37" spans="1:21" x14ac:dyDescent="0.25">
      <c r="A37" s="5">
        <f t="shared" si="1"/>
        <v>9</v>
      </c>
      <c r="B37" s="35">
        <v>34.416603866146346</v>
      </c>
      <c r="C37" s="35">
        <v>31.897587295575878</v>
      </c>
      <c r="D37" s="35">
        <v>32.545325957502435</v>
      </c>
      <c r="E37" s="35">
        <v>30.677710592938276</v>
      </c>
      <c r="F37" s="35">
        <v>33.643622536138338</v>
      </c>
      <c r="G37" s="35">
        <v>2.9332978214284156</v>
      </c>
      <c r="H37" s="1"/>
      <c r="I37" s="35">
        <v>40.439280769704226</v>
      </c>
      <c r="J37" s="35">
        <v>31.532015619717253</v>
      </c>
      <c r="K37" s="35">
        <v>29.086312566207702</v>
      </c>
      <c r="L37" s="35">
        <v>30.832266079677343</v>
      </c>
      <c r="M37" s="35">
        <v>29.409720016865187</v>
      </c>
      <c r="N37" s="35">
        <v>3.0427127859817817</v>
      </c>
      <c r="O37" s="1"/>
      <c r="P37" s="35">
        <v>34.403676272053787</v>
      </c>
      <c r="Q37" s="35">
        <v>37.892902268840658</v>
      </c>
      <c r="R37" s="35">
        <v>35.65041814526986</v>
      </c>
      <c r="S37" s="35">
        <v>33.074401008345141</v>
      </c>
      <c r="T37" s="35">
        <v>37.459623058781133</v>
      </c>
      <c r="U37" s="35">
        <v>3.109690082489462</v>
      </c>
    </row>
    <row r="38" spans="1:21" x14ac:dyDescent="0.25">
      <c r="A38" s="5">
        <f t="shared" si="1"/>
        <v>10</v>
      </c>
      <c r="B38" s="35">
        <v>34.721245180211689</v>
      </c>
      <c r="C38" s="35">
        <v>33.801241577681978</v>
      </c>
      <c r="D38" s="35">
        <v>36.558272568269693</v>
      </c>
      <c r="E38" s="35">
        <v>37.978809515273937</v>
      </c>
      <c r="F38" s="35">
        <v>35.328558320692473</v>
      </c>
      <c r="G38" s="35">
        <v>3.0581190792255231</v>
      </c>
      <c r="H38" s="1"/>
      <c r="I38" s="35">
        <v>30.847177065079688</v>
      </c>
      <c r="J38" s="35">
        <v>29.79128184753333</v>
      </c>
      <c r="K38" s="35">
        <v>30.622368712505356</v>
      </c>
      <c r="L38" s="35">
        <v>32.955023836962901</v>
      </c>
      <c r="M38" s="35">
        <v>35.949817866474312</v>
      </c>
      <c r="N38" s="35">
        <v>2.9348846232402264</v>
      </c>
      <c r="O38" s="1"/>
      <c r="P38" s="35">
        <v>32.533160025386842</v>
      </c>
      <c r="Q38" s="35">
        <v>33.305736286097115</v>
      </c>
      <c r="R38" s="35">
        <v>35.040188188239433</v>
      </c>
      <c r="S38" s="35">
        <v>35.549173988083936</v>
      </c>
      <c r="T38" s="35">
        <v>33.630134793059561</v>
      </c>
      <c r="U38" s="35">
        <v>2.8971802119972114</v>
      </c>
    </row>
    <row r="39" spans="1:21" x14ac:dyDescent="0.25">
      <c r="A39" s="5">
        <f t="shared" si="1"/>
        <v>11</v>
      </c>
      <c r="B39" s="35">
        <v>34.24065483980911</v>
      </c>
      <c r="C39" s="35">
        <v>33.039665721590907</v>
      </c>
      <c r="D39" s="35">
        <v>42.15419976226903</v>
      </c>
      <c r="E39" s="35">
        <v>30.333624856684189</v>
      </c>
      <c r="F39" s="35">
        <v>36.357658212686673</v>
      </c>
      <c r="G39" s="35">
        <v>2.9254207543332313</v>
      </c>
      <c r="H39" s="1"/>
      <c r="I39" s="35">
        <v>32.396019759381694</v>
      </c>
      <c r="J39" s="35">
        <v>39.804849103365321</v>
      </c>
      <c r="K39" s="35">
        <v>33.01864656201235</v>
      </c>
      <c r="L39" s="35">
        <v>37.65550890811059</v>
      </c>
      <c r="M39" s="35">
        <v>40.505309314835912</v>
      </c>
      <c r="N39" s="35">
        <v>3.0251852792685265</v>
      </c>
      <c r="O39" s="1"/>
      <c r="P39" s="35">
        <v>33.965107174996461</v>
      </c>
      <c r="Q39" s="35">
        <v>30.400682463530266</v>
      </c>
      <c r="R39" s="35">
        <v>40.544883275953417</v>
      </c>
      <c r="S39" s="35">
        <v>35.472138690543737</v>
      </c>
      <c r="T39" s="35">
        <v>38.757976233923259</v>
      </c>
      <c r="U39" s="35">
        <v>3.0030599178013846</v>
      </c>
    </row>
    <row r="40" spans="1:21" x14ac:dyDescent="0.25">
      <c r="A40" s="5">
        <f t="shared" si="1"/>
        <v>12</v>
      </c>
      <c r="B40" s="35">
        <v>34.047070195089077</v>
      </c>
      <c r="C40" s="35">
        <v>34.736229948353447</v>
      </c>
      <c r="D40" s="35">
        <v>34.874805709099974</v>
      </c>
      <c r="E40" s="35">
        <v>35.493036412506086</v>
      </c>
      <c r="F40" s="35">
        <v>35.513363280564228</v>
      </c>
      <c r="G40" s="35">
        <v>2.9178115030216354</v>
      </c>
      <c r="H40" s="1"/>
      <c r="I40" s="35">
        <v>33.585519183568451</v>
      </c>
      <c r="J40" s="35">
        <v>34.019548998685408</v>
      </c>
      <c r="K40" s="35">
        <v>38.19188668856966</v>
      </c>
      <c r="L40" s="35">
        <v>34.527915511805254</v>
      </c>
      <c r="M40" s="35">
        <v>32.975837286022411</v>
      </c>
      <c r="N40" s="35">
        <v>3.0636128244019578</v>
      </c>
      <c r="O40" s="1"/>
      <c r="P40" s="35">
        <v>35.190156741084834</v>
      </c>
      <c r="Q40" s="35">
        <v>38.145172197150501</v>
      </c>
      <c r="R40" s="35">
        <v>33.828034083819091</v>
      </c>
      <c r="S40" s="35">
        <v>29.694889836447139</v>
      </c>
      <c r="T40" s="35">
        <v>31.883110872535664</v>
      </c>
      <c r="U40" s="35">
        <v>2.9184593019239475</v>
      </c>
    </row>
    <row r="41" spans="1:21" x14ac:dyDescent="0.25">
      <c r="A41" s="5">
        <f t="shared" si="1"/>
        <v>13</v>
      </c>
      <c r="B41" s="35">
        <v>33.77771282333142</v>
      </c>
      <c r="C41" s="35">
        <v>30.903118904175798</v>
      </c>
      <c r="D41" s="35">
        <v>36.289617788064362</v>
      </c>
      <c r="E41" s="35">
        <v>36.792178421260736</v>
      </c>
      <c r="F41" s="35">
        <v>36.2222413466029</v>
      </c>
      <c r="G41" s="35">
        <v>3.1477358384930008</v>
      </c>
      <c r="H41" s="1"/>
      <c r="I41" s="35">
        <v>34.108392868983863</v>
      </c>
      <c r="J41" s="35">
        <v>36.274553437284609</v>
      </c>
      <c r="K41" s="35">
        <v>37.010901163920664</v>
      </c>
      <c r="L41" s="35">
        <v>38.404577672174099</v>
      </c>
      <c r="M41" s="35">
        <v>33.895992432988635</v>
      </c>
      <c r="N41" s="35">
        <v>2.9280197718618872</v>
      </c>
      <c r="O41" s="1"/>
      <c r="P41" s="35">
        <v>37.214377171387653</v>
      </c>
      <c r="Q41" s="35">
        <v>34.598535929226529</v>
      </c>
      <c r="R41" s="35">
        <v>34.475011610738392</v>
      </c>
      <c r="S41" s="35">
        <v>35.821413455427844</v>
      </c>
      <c r="T41" s="35">
        <v>32.530363600749979</v>
      </c>
      <c r="U41" s="35">
        <v>2.8038221163258612</v>
      </c>
    </row>
    <row r="42" spans="1:21" x14ac:dyDescent="0.25">
      <c r="A42" s="5">
        <f t="shared" si="1"/>
        <v>14</v>
      </c>
      <c r="B42" s="35">
        <v>38.998090561827567</v>
      </c>
      <c r="C42" s="35">
        <v>32.715949884670827</v>
      </c>
      <c r="D42" s="35">
        <v>32.316557185291138</v>
      </c>
      <c r="E42" s="35">
        <v>35.351020537510934</v>
      </c>
      <c r="F42" s="35">
        <v>34.227646223373618</v>
      </c>
      <c r="G42" s="35">
        <v>2.893697740504916</v>
      </c>
      <c r="H42" s="1"/>
      <c r="I42" s="35">
        <v>37.796412861765916</v>
      </c>
      <c r="J42" s="35">
        <v>38.333633043938789</v>
      </c>
      <c r="K42" s="35">
        <v>28.375079374730241</v>
      </c>
      <c r="L42" s="35">
        <v>32.243363329728211</v>
      </c>
      <c r="M42" s="35">
        <v>31.78513221261197</v>
      </c>
      <c r="N42" s="35">
        <v>2.9415485819375409</v>
      </c>
      <c r="O42" s="1"/>
      <c r="P42" s="35">
        <v>32.158262734404296</v>
      </c>
      <c r="Q42" s="35">
        <v>34.858747020803897</v>
      </c>
      <c r="R42" s="35">
        <v>32.135399255912596</v>
      </c>
      <c r="S42" s="35">
        <v>34.89413050326808</v>
      </c>
      <c r="T42" s="35">
        <v>33.71236644967648</v>
      </c>
      <c r="U42" s="35">
        <v>3.0847829862800431</v>
      </c>
    </row>
    <row r="43" spans="1:21" x14ac:dyDescent="0.25">
      <c r="A43" s="5">
        <f t="shared" si="1"/>
        <v>15</v>
      </c>
      <c r="B43" s="35">
        <v>31.65564675113092</v>
      </c>
      <c r="C43" s="35">
        <v>35.430283530543008</v>
      </c>
      <c r="D43" s="35">
        <v>36.53705784858176</v>
      </c>
      <c r="E43" s="35">
        <v>35.976339188287639</v>
      </c>
      <c r="F43" s="35">
        <v>35.526082147296684</v>
      </c>
      <c r="G43" s="35">
        <v>2.9646541183798156</v>
      </c>
      <c r="H43" s="1"/>
      <c r="I43" s="35">
        <v>39.203267478964335</v>
      </c>
      <c r="J43" s="35">
        <v>33.229766557877618</v>
      </c>
      <c r="K43" s="35">
        <v>39.816370912598494</v>
      </c>
      <c r="L43" s="35">
        <v>37.860164591094907</v>
      </c>
      <c r="M43" s="35">
        <v>35.519620782214226</v>
      </c>
      <c r="N43" s="35">
        <v>2.9201666108520836</v>
      </c>
      <c r="O43" s="1"/>
      <c r="P43" s="35">
        <v>33.020300053915982</v>
      </c>
      <c r="Q43" s="35">
        <v>30.94267821226088</v>
      </c>
      <c r="R43" s="35">
        <v>33.961561917503737</v>
      </c>
      <c r="S43" s="35">
        <v>35.215869237525844</v>
      </c>
      <c r="T43" s="35">
        <v>37.981400591194316</v>
      </c>
      <c r="U43" s="35">
        <v>2.8548265388798115</v>
      </c>
    </row>
    <row r="44" spans="1:21" x14ac:dyDescent="0.25">
      <c r="A44" s="5">
        <f t="shared" si="1"/>
        <v>16</v>
      </c>
      <c r="B44" s="35">
        <v>34.894128052585081</v>
      </c>
      <c r="C44" s="35">
        <v>34.368690301955041</v>
      </c>
      <c r="D44" s="35">
        <v>33.720586775009458</v>
      </c>
      <c r="E44" s="35">
        <v>34.117765363928882</v>
      </c>
      <c r="F44" s="35">
        <v>33.2314487875297</v>
      </c>
      <c r="G44" s="35">
        <v>2.8108709127843685</v>
      </c>
      <c r="H44" s="1"/>
      <c r="I44" s="35">
        <v>36.037729923816244</v>
      </c>
      <c r="J44" s="35">
        <v>29.863976723813771</v>
      </c>
      <c r="K44" s="35">
        <v>37.729620038658105</v>
      </c>
      <c r="L44" s="35">
        <v>32.557341168924879</v>
      </c>
      <c r="M44" s="35">
        <v>37.223328094812281</v>
      </c>
      <c r="N44" s="35">
        <v>3.0455811331433931</v>
      </c>
      <c r="O44" s="1"/>
      <c r="P44" s="35">
        <v>35.957446373172793</v>
      </c>
      <c r="Q44" s="35">
        <v>39.246530308152458</v>
      </c>
      <c r="R44" s="35">
        <v>33.97141843511821</v>
      </c>
      <c r="S44" s="35">
        <v>37.978119332569413</v>
      </c>
      <c r="T44" s="35">
        <v>34.012248771379269</v>
      </c>
      <c r="U44" s="35">
        <v>3.0128824922413355</v>
      </c>
    </row>
    <row r="45" spans="1:21" x14ac:dyDescent="0.25">
      <c r="A45" s="5">
        <f t="shared" si="1"/>
        <v>17</v>
      </c>
      <c r="B45" s="35">
        <v>32.230411122430269</v>
      </c>
      <c r="C45" s="35">
        <v>34.847571771705361</v>
      </c>
      <c r="D45" s="35">
        <v>31.665739850337417</v>
      </c>
      <c r="E45" s="35">
        <v>32.090081518590992</v>
      </c>
      <c r="F45" s="35">
        <v>36.205722508890602</v>
      </c>
      <c r="G45" s="35">
        <v>2.9993745739044169</v>
      </c>
      <c r="H45" s="1"/>
      <c r="I45" s="35">
        <v>35.587016689897283</v>
      </c>
      <c r="J45" s="35">
        <v>34.837116978230448</v>
      </c>
      <c r="K45" s="35">
        <v>33.023651551659569</v>
      </c>
      <c r="L45" s="35">
        <v>36.398830770546624</v>
      </c>
      <c r="M45" s="35">
        <v>36.7038634571663</v>
      </c>
      <c r="N45" s="35">
        <v>2.9316833733329277</v>
      </c>
      <c r="O45" s="1"/>
      <c r="P45" s="35">
        <v>34.760210898816958</v>
      </c>
      <c r="Q45" s="35">
        <v>36.290866712303739</v>
      </c>
      <c r="R45" s="35">
        <v>35.333943099495251</v>
      </c>
      <c r="S45" s="35">
        <v>29.816520220017573</v>
      </c>
      <c r="T45" s="35">
        <v>37.115827127257099</v>
      </c>
      <c r="U45" s="35">
        <v>2.7142866941636647</v>
      </c>
    </row>
    <row r="46" spans="1:21" x14ac:dyDescent="0.25">
      <c r="A46" s="5">
        <f>A45+1</f>
        <v>18</v>
      </c>
      <c r="B46" s="35">
        <v>34.960665320171124</v>
      </c>
      <c r="C46" s="35">
        <v>34.372176610523724</v>
      </c>
      <c r="D46" s="35">
        <v>34.660801411901041</v>
      </c>
      <c r="E46" s="35">
        <v>35.435528853473834</v>
      </c>
      <c r="F46" s="35">
        <v>37.142910143300661</v>
      </c>
      <c r="G46" s="35">
        <v>3.0203358195657066</v>
      </c>
      <c r="H46" s="1"/>
      <c r="I46" s="35">
        <v>34.482597275824581</v>
      </c>
      <c r="J46" s="35">
        <v>33.54939884579003</v>
      </c>
      <c r="K46" s="35">
        <v>30.369099324512089</v>
      </c>
      <c r="L46" s="35">
        <v>37.461978024318867</v>
      </c>
      <c r="M46" s="35">
        <v>39.534279992736742</v>
      </c>
      <c r="N46" s="35">
        <v>2.8995189729865904</v>
      </c>
      <c r="O46" s="1"/>
      <c r="P46" s="35">
        <v>39.547983911794788</v>
      </c>
      <c r="Q46" s="35">
        <v>28.691028174329247</v>
      </c>
      <c r="R46" s="35">
        <v>37.103953683910085</v>
      </c>
      <c r="S46" s="35">
        <v>28.922567160228386</v>
      </c>
      <c r="T46" s="35">
        <v>33.792548021027223</v>
      </c>
      <c r="U46" s="35">
        <v>2.8827230816034728</v>
      </c>
    </row>
    <row r="47" spans="1:21" x14ac:dyDescent="0.25">
      <c r="A47" s="5">
        <f>A46+1</f>
        <v>19</v>
      </c>
      <c r="B47" s="35">
        <v>32.715073374986467</v>
      </c>
      <c r="C47" s="35">
        <v>36.823052426146994</v>
      </c>
      <c r="D47" s="35">
        <v>33.440774477800709</v>
      </c>
      <c r="E47" s="35">
        <v>37.779794320314323</v>
      </c>
      <c r="F47" s="35">
        <v>31.578151528058346</v>
      </c>
      <c r="G47" s="35">
        <v>3.1363873011126642</v>
      </c>
      <c r="H47" s="1"/>
      <c r="I47" s="35">
        <v>38.996455998557096</v>
      </c>
      <c r="J47" s="35">
        <v>37.605802408244891</v>
      </c>
      <c r="K47" s="35">
        <v>32.794469876604317</v>
      </c>
      <c r="L47" s="35">
        <v>35.208044744846241</v>
      </c>
      <c r="M47" s="35">
        <v>34.216764242555747</v>
      </c>
      <c r="N47" s="35">
        <v>2.9678045509127573</v>
      </c>
      <c r="O47" s="1"/>
      <c r="P47" s="35">
        <v>33.898816356416944</v>
      </c>
      <c r="Q47" s="35">
        <v>33.606416955269694</v>
      </c>
      <c r="R47" s="35">
        <v>39.153473697374146</v>
      </c>
      <c r="S47" s="35">
        <v>38.000844355815381</v>
      </c>
      <c r="T47" s="35">
        <v>37.745725927796627</v>
      </c>
      <c r="U47" s="35">
        <v>3.1337357011682414</v>
      </c>
    </row>
    <row r="48" spans="1:21" x14ac:dyDescent="0.25">
      <c r="A48" s="5">
        <f>A47+1</f>
        <v>20</v>
      </c>
      <c r="B48" s="35">
        <v>30.471719524501729</v>
      </c>
      <c r="C48" s="35">
        <v>34.981846200219913</v>
      </c>
      <c r="D48" s="35">
        <v>39.2049022101953</v>
      </c>
      <c r="E48" s="35">
        <v>37.477831921746777</v>
      </c>
      <c r="F48" s="35">
        <v>36.664551874418272</v>
      </c>
      <c r="G48" s="35">
        <v>2.9888445249556019</v>
      </c>
      <c r="H48" s="1"/>
      <c r="I48" s="35">
        <v>38.305046401711977</v>
      </c>
      <c r="J48" s="35">
        <v>30.062220470710209</v>
      </c>
      <c r="K48" s="35">
        <v>36.347010449149053</v>
      </c>
      <c r="L48" s="35">
        <v>38.031049077933751</v>
      </c>
      <c r="M48" s="35">
        <v>35.41508762714718</v>
      </c>
      <c r="N48" s="35">
        <v>3.0269627521261775</v>
      </c>
      <c r="O48" s="1"/>
      <c r="P48" s="35">
        <v>31.540531247519322</v>
      </c>
      <c r="Q48" s="35">
        <v>27.281820641685247</v>
      </c>
      <c r="R48" s="35">
        <v>31.577061806403215</v>
      </c>
      <c r="S48" s="35">
        <v>30.684658696809411</v>
      </c>
      <c r="T48" s="35">
        <v>32.338088642505603</v>
      </c>
      <c r="U48" s="35">
        <v>3.0885264562208405</v>
      </c>
    </row>
    <row r="49" spans="1:2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25">
      <c r="B50" s="48" t="s">
        <v>23</v>
      </c>
      <c r="C50" s="48"/>
      <c r="D50" s="48"/>
      <c r="E50" s="48"/>
      <c r="F50" s="48"/>
      <c r="G50" s="48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2" x14ac:dyDescent="0.25">
      <c r="B51" s="48" t="s">
        <v>22</v>
      </c>
      <c r="C51" s="48"/>
      <c r="D51" s="48"/>
      <c r="E51" s="48"/>
      <c r="F51" s="48"/>
      <c r="G51" s="48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2" x14ac:dyDescent="0.25">
      <c r="B52" s="3" t="s">
        <v>0</v>
      </c>
      <c r="C52" s="3" t="s">
        <v>1</v>
      </c>
      <c r="D52" s="3" t="s">
        <v>2</v>
      </c>
      <c r="E52" s="3" t="s">
        <v>3</v>
      </c>
      <c r="F52" s="3" t="s">
        <v>4</v>
      </c>
      <c r="G52" s="3" t="s">
        <v>8</v>
      </c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2" x14ac:dyDescent="0.25">
      <c r="A53" s="5">
        <v>1</v>
      </c>
      <c r="B53" s="2">
        <v>59.6805470460992</v>
      </c>
      <c r="C53" s="2">
        <v>60.169282961010801</v>
      </c>
      <c r="D53" s="2">
        <v>58.486586915279794</v>
      </c>
      <c r="E53" s="2">
        <v>58.069287118334302</v>
      </c>
      <c r="F53" s="2">
        <v>59.490808540938083</v>
      </c>
      <c r="G53" s="2">
        <v>60.441042698632998</v>
      </c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</sheetData>
  <mergeCells count="14">
    <mergeCell ref="B51:G51"/>
    <mergeCell ref="B50:G50"/>
    <mergeCell ref="B2:G2"/>
    <mergeCell ref="P2:U2"/>
    <mergeCell ref="B26:G26"/>
    <mergeCell ref="I26:N26"/>
    <mergeCell ref="P26:U26"/>
    <mergeCell ref="I2:N2"/>
    <mergeCell ref="B3:G3"/>
    <mergeCell ref="I3:N3"/>
    <mergeCell ref="P3:U3"/>
    <mergeCell ref="B27:G27"/>
    <mergeCell ref="I27:N27"/>
    <mergeCell ref="P27:U2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3" zoomScale="80" zoomScaleNormal="80" zoomScalePageLayoutView="80" workbookViewId="0">
      <selection activeCell="B37" sqref="B37:H39"/>
    </sheetView>
  </sheetViews>
  <sheetFormatPr defaultColWidth="8.85546875" defaultRowHeight="15" x14ac:dyDescent="0.25"/>
  <cols>
    <col min="3" max="9" width="12.7109375" customWidth="1"/>
    <col min="10" max="10" width="14.140625" customWidth="1"/>
    <col min="11" max="11" width="16" customWidth="1"/>
    <col min="12" max="12" width="12.7109375" customWidth="1"/>
    <col min="13" max="14" width="10.7109375" customWidth="1"/>
  </cols>
  <sheetData>
    <row r="1" spans="1:15" ht="21" x14ac:dyDescent="0.35">
      <c r="A1" s="7"/>
      <c r="B1" s="8" t="s">
        <v>9</v>
      </c>
      <c r="C1" s="58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8</v>
      </c>
      <c r="I1" s="64" t="s">
        <v>6</v>
      </c>
      <c r="J1" s="52" t="s">
        <v>14</v>
      </c>
      <c r="K1" s="54" t="s">
        <v>15</v>
      </c>
      <c r="L1" s="25" t="s">
        <v>13</v>
      </c>
    </row>
    <row r="2" spans="1:15" ht="21" x14ac:dyDescent="0.35">
      <c r="A2" s="9" t="s">
        <v>10</v>
      </c>
      <c r="B2" s="10"/>
      <c r="C2" s="59"/>
      <c r="D2" s="61"/>
      <c r="E2" s="61"/>
      <c r="F2" s="61"/>
      <c r="G2" s="61"/>
      <c r="H2" s="61"/>
      <c r="I2" s="65"/>
      <c r="J2" s="53"/>
      <c r="K2" s="55"/>
      <c r="L2" s="26" t="s">
        <v>12</v>
      </c>
    </row>
    <row r="3" spans="1:15" ht="21" x14ac:dyDescent="0.35">
      <c r="A3" s="56" t="s">
        <v>0</v>
      </c>
      <c r="B3" s="57"/>
      <c r="C3" s="11"/>
      <c r="D3" s="12">
        <f>SUM('Paiements STPGV'!B5:B24)</f>
        <v>697.62316353355573</v>
      </c>
      <c r="E3" s="12">
        <f>SUM('Paiements STPGV'!C5:C24)</f>
        <v>716.21250265380593</v>
      </c>
      <c r="F3" s="12">
        <f>SUM('Paiements STPGV'!D5:D24)</f>
        <v>693.30182833988181</v>
      </c>
      <c r="G3" s="12">
        <f>SUM('Paiements STPGV'!E5:E24)</f>
        <v>712.45377735397324</v>
      </c>
      <c r="H3" s="12">
        <f>SUM('Paiements STPGV'!F5:F24)</f>
        <v>685.05395604136254</v>
      </c>
      <c r="I3" s="31"/>
      <c r="J3" s="14">
        <f>SUM(D3:H3)</f>
        <v>3504.6452279225796</v>
      </c>
      <c r="K3" s="15">
        <f>SUM(C3:C8)</f>
        <v>3458.9063587436185</v>
      </c>
      <c r="L3" s="14">
        <f>J3-K3</f>
        <v>45.738869178961068</v>
      </c>
      <c r="M3" t="s">
        <v>27</v>
      </c>
    </row>
    <row r="4" spans="1:15" ht="21" x14ac:dyDescent="0.35">
      <c r="A4" s="56" t="s">
        <v>1</v>
      </c>
      <c r="B4" s="57"/>
      <c r="C4" s="12">
        <f>SUM('Paiements STPGV'!I5:I24)</f>
        <v>703.81882483328445</v>
      </c>
      <c r="D4" s="11"/>
      <c r="E4" s="12">
        <f>SUM('Paiements STPGV'!J5:J24)</f>
        <v>694.50970144083692</v>
      </c>
      <c r="F4" s="12">
        <f>SUM('Paiements STPGV'!K5:K24)</f>
        <v>699.20680164797886</v>
      </c>
      <c r="G4" s="12">
        <f>SUM('Paiements STPGV'!L5:L24)</f>
        <v>707.70643870777917</v>
      </c>
      <c r="H4" s="12">
        <f>SUM('Paiements STPGV'!M5:M24)</f>
        <v>693.06788966443116</v>
      </c>
      <c r="I4" s="32"/>
      <c r="J4" s="14">
        <f>SUM(C4:H4)</f>
        <v>3498.309656294311</v>
      </c>
      <c r="K4" s="17">
        <f>SUM(D3:D8)</f>
        <v>3429.3419802145581</v>
      </c>
      <c r="L4" s="14">
        <f t="shared" ref="L4:L8" si="0">J4-K4</f>
        <v>68.967676079752891</v>
      </c>
      <c r="M4" t="s">
        <v>27</v>
      </c>
    </row>
    <row r="5" spans="1:15" ht="21" x14ac:dyDescent="0.35">
      <c r="A5" s="56" t="s">
        <v>2</v>
      </c>
      <c r="B5" s="57"/>
      <c r="C5" s="12">
        <f>SUM('Paiements STPGV'!P5:P24)</f>
        <v>676.51131572288648</v>
      </c>
      <c r="D5" s="12">
        <f>SUM('Paiements STPGV'!Q5:Q24)</f>
        <v>685.61003975257881</v>
      </c>
      <c r="E5" s="11"/>
      <c r="F5" s="12">
        <f>SUM('Paiements STPGV'!R5:R24)</f>
        <v>694.58328884098455</v>
      </c>
      <c r="G5" s="12">
        <f>SUM('Paiements STPGV'!S5:S24)</f>
        <v>700.19377634637704</v>
      </c>
      <c r="H5" s="12">
        <f>SUM('Paiements STPGV'!T5:T24)</f>
        <v>671.23252360862136</v>
      </c>
      <c r="I5" s="32"/>
      <c r="J5" s="14">
        <f>SUM(C5:H5)</f>
        <v>3428.1309442714482</v>
      </c>
      <c r="K5" s="17">
        <f>SUM(E3:E8)</f>
        <v>3497.2996561721548</v>
      </c>
      <c r="L5" s="14">
        <f t="shared" si="0"/>
        <v>-69.168711900706512</v>
      </c>
      <c r="M5" t="s">
        <v>28</v>
      </c>
    </row>
    <row r="6" spans="1:15" ht="21" x14ac:dyDescent="0.35">
      <c r="A6" s="56" t="s">
        <v>3</v>
      </c>
      <c r="B6" s="57"/>
      <c r="C6" s="14">
        <f>SUM('Paiements STPGV'!B29:B48)</f>
        <v>676.97115638661683</v>
      </c>
      <c r="D6" s="14">
        <f>SUM('Paiements STPGV'!C29:C48)</f>
        <v>688.91946376259693</v>
      </c>
      <c r="E6" s="14">
        <f>SUM('Paiements STPGV'!D29:D48)</f>
        <v>708.57247011302979</v>
      </c>
      <c r="F6" s="18"/>
      <c r="G6" s="19">
        <f>SUM('Paiements STPGV'!E29:E48)</f>
        <v>690.32954567401987</v>
      </c>
      <c r="H6" s="19">
        <f>SUM('Paiements STPGV'!F29:F48)</f>
        <v>701.63703736237233</v>
      </c>
      <c r="I6" s="33"/>
      <c r="J6" s="14">
        <f>SUM(C6:H6)</f>
        <v>3466.4296732986354</v>
      </c>
      <c r="K6" s="17">
        <f>SUM(F3:F8)</f>
        <v>3477.1090318277738</v>
      </c>
      <c r="L6" s="14">
        <f t="shared" si="0"/>
        <v>-10.679358529138426</v>
      </c>
      <c r="M6" t="s">
        <v>28</v>
      </c>
    </row>
    <row r="7" spans="1:15" ht="21" x14ac:dyDescent="0.35">
      <c r="A7" s="56" t="s">
        <v>4</v>
      </c>
      <c r="B7" s="57"/>
      <c r="C7" s="14">
        <f>SUM('Paiements STPGV'!I29:I48)</f>
        <v>722.50222067704101</v>
      </c>
      <c r="D7" s="14">
        <f>SUM('Paiements STPGV'!J29:J48)</f>
        <v>679.04333595855348</v>
      </c>
      <c r="E7" s="14">
        <f>SUM('Paiements STPGV'!K29:K48)</f>
        <v>673.26895741051965</v>
      </c>
      <c r="F7" s="14">
        <f>SUM('Paiements STPGV'!L29:L48)</f>
        <v>702.72887570895443</v>
      </c>
      <c r="G7" s="18"/>
      <c r="H7" s="19">
        <f>SUM('Paiements STPGV'!M29:M48)</f>
        <v>711.38091594052355</v>
      </c>
      <c r="I7" s="33"/>
      <c r="J7" s="14">
        <f>SUM(C7:H7)</f>
        <v>3488.9243056955925</v>
      </c>
      <c r="K7" s="17">
        <f>SUM(G3:G8)</f>
        <v>3512.2394494604055</v>
      </c>
      <c r="L7" s="14">
        <f t="shared" si="0"/>
        <v>-23.315143764813001</v>
      </c>
      <c r="M7" t="s">
        <v>28</v>
      </c>
    </row>
    <row r="8" spans="1:15" ht="21" x14ac:dyDescent="0.35">
      <c r="A8" s="56" t="s">
        <v>8</v>
      </c>
      <c r="B8" s="57"/>
      <c r="C8" s="14">
        <f>SUM('Paiements STPGV'!P29:P48)</f>
        <v>679.10284112378963</v>
      </c>
      <c r="D8" s="14">
        <f>SUM('Paiements STPGV'!Q29:Q48)</f>
        <v>678.14597720727295</v>
      </c>
      <c r="E8" s="14">
        <f>SUM('Paiements STPGV'!R29:R48)</f>
        <v>704.73602455396235</v>
      </c>
      <c r="F8" s="14">
        <f>SUM('Paiements STPGV'!S29:S48)</f>
        <v>687.28823728997406</v>
      </c>
      <c r="G8" s="14">
        <f>SUM('Paiements STPGV'!T29:T48)</f>
        <v>701.55591137825593</v>
      </c>
      <c r="H8" s="18"/>
      <c r="I8" s="33"/>
      <c r="J8" s="14">
        <f>SUM(C8:H8)</f>
        <v>3450.8289915532546</v>
      </c>
      <c r="K8" s="17">
        <f>SUM(H3:H7)</f>
        <v>3462.3723226173111</v>
      </c>
      <c r="L8" s="14">
        <f t="shared" si="0"/>
        <v>-11.543331064056474</v>
      </c>
      <c r="M8" t="s">
        <v>28</v>
      </c>
    </row>
    <row r="9" spans="1:15" ht="21" x14ac:dyDescent="0.35">
      <c r="A9" s="62" t="s">
        <v>6</v>
      </c>
      <c r="B9" s="63"/>
      <c r="C9" s="27"/>
      <c r="D9" s="28"/>
      <c r="E9" s="28"/>
      <c r="F9" s="28"/>
      <c r="G9" s="28"/>
      <c r="H9" s="28"/>
      <c r="I9" s="29"/>
      <c r="J9" s="28"/>
      <c r="K9" s="30"/>
      <c r="L9" s="27"/>
    </row>
    <row r="10" spans="1:15" ht="21" x14ac:dyDescent="0.35">
      <c r="A10" s="23" t="s">
        <v>11</v>
      </c>
      <c r="B10" s="24"/>
      <c r="C10" s="14">
        <f>SUM(C3:C8)</f>
        <v>3458.9063587436185</v>
      </c>
      <c r="D10" s="14">
        <f t="shared" ref="D10:H10" si="1">SUM(D3:D8)</f>
        <v>3429.3419802145581</v>
      </c>
      <c r="E10" s="14">
        <f t="shared" si="1"/>
        <v>3497.2996561721548</v>
      </c>
      <c r="F10" s="14">
        <f t="shared" si="1"/>
        <v>3477.1090318277738</v>
      </c>
      <c r="G10" s="14">
        <f t="shared" si="1"/>
        <v>3512.2394494604055</v>
      </c>
      <c r="H10" s="14">
        <f t="shared" si="1"/>
        <v>3462.3723226173111</v>
      </c>
      <c r="I10" s="33"/>
      <c r="J10" s="39">
        <f>SUM(J3:J8)</f>
        <v>20837.268799035821</v>
      </c>
      <c r="K10" s="39">
        <f>SUM(K3:K8)</f>
        <v>20837.268799035821</v>
      </c>
      <c r="L10" s="14">
        <f>J10-K10</f>
        <v>0</v>
      </c>
    </row>
    <row r="12" spans="1:15" ht="21" x14ac:dyDescent="0.35">
      <c r="A12" s="7"/>
      <c r="B12" s="8" t="s">
        <v>9</v>
      </c>
      <c r="C12" s="58" t="s">
        <v>0</v>
      </c>
      <c r="D12" s="60" t="s">
        <v>1</v>
      </c>
      <c r="E12" s="60" t="s">
        <v>2</v>
      </c>
      <c r="F12" s="60" t="s">
        <v>3</v>
      </c>
      <c r="G12" s="60" t="s">
        <v>4</v>
      </c>
      <c r="H12" s="60" t="s">
        <v>8</v>
      </c>
      <c r="I12" s="64" t="s">
        <v>6</v>
      </c>
      <c r="J12" s="52" t="s">
        <v>14</v>
      </c>
      <c r="K12" s="54" t="s">
        <v>15</v>
      </c>
      <c r="L12" s="25" t="s">
        <v>13</v>
      </c>
    </row>
    <row r="13" spans="1:15" ht="21" x14ac:dyDescent="0.35">
      <c r="A13" s="9" t="s">
        <v>10</v>
      </c>
      <c r="B13" s="10"/>
      <c r="C13" s="59"/>
      <c r="D13" s="61"/>
      <c r="E13" s="61"/>
      <c r="F13" s="61"/>
      <c r="G13" s="61"/>
      <c r="H13" s="61"/>
      <c r="I13" s="65"/>
      <c r="J13" s="53"/>
      <c r="K13" s="55"/>
      <c r="L13" s="26" t="s">
        <v>12</v>
      </c>
    </row>
    <row r="14" spans="1:15" ht="21" x14ac:dyDescent="0.35">
      <c r="A14" s="56" t="s">
        <v>0</v>
      </c>
      <c r="B14" s="57"/>
      <c r="C14" s="11"/>
      <c r="D14" s="12">
        <f>D3</f>
        <v>697.62316353355573</v>
      </c>
      <c r="E14" s="12">
        <f>E3</f>
        <v>716.21250265380593</v>
      </c>
      <c r="F14" s="12">
        <f>F3</f>
        <v>693.30182833988181</v>
      </c>
      <c r="G14" s="12">
        <f>G3</f>
        <v>712.45377735397324</v>
      </c>
      <c r="H14" s="12">
        <f>H3</f>
        <v>685.05395604136254</v>
      </c>
      <c r="I14" s="13">
        <f>SUM('Paiements STPGV'!G5:G24)</f>
        <v>59.634841616056327</v>
      </c>
      <c r="J14" s="14">
        <f>SUM(D14:I14)</f>
        <v>3564.2800695386359</v>
      </c>
      <c r="K14" s="15">
        <f>SUM(C14:C20)</f>
        <v>3518.5869057897175</v>
      </c>
      <c r="L14" s="36">
        <f>J14-K14</f>
        <v>45.693163748918323</v>
      </c>
      <c r="M14" s="50" t="s">
        <v>24</v>
      </c>
      <c r="N14" s="50"/>
      <c r="O14" t="s">
        <v>27</v>
      </c>
    </row>
    <row r="15" spans="1:15" ht="21" x14ac:dyDescent="0.35">
      <c r="A15" s="56" t="s">
        <v>1</v>
      </c>
      <c r="B15" s="57"/>
      <c r="C15" s="12">
        <f>C4</f>
        <v>703.81882483328445</v>
      </c>
      <c r="D15" s="11"/>
      <c r="E15" s="12">
        <f>E4</f>
        <v>694.50970144083692</v>
      </c>
      <c r="F15" s="12">
        <f>F4</f>
        <v>699.20680164797886</v>
      </c>
      <c r="G15" s="12">
        <f>G4</f>
        <v>707.70643870777917</v>
      </c>
      <c r="H15" s="12">
        <f>H4</f>
        <v>693.06788966443116</v>
      </c>
      <c r="I15" s="16">
        <f>SUM('Paiements STPGV'!N5:N24)</f>
        <v>60.192322811678899</v>
      </c>
      <c r="J15" s="14">
        <f t="shared" ref="J15:J20" si="2">SUM(C15:I15)</f>
        <v>3558.5019791059899</v>
      </c>
      <c r="K15" s="17">
        <f>SUM(D14:D20)</f>
        <v>3489.5112631755687</v>
      </c>
      <c r="L15" s="36">
        <f t="shared" ref="L15:L20" si="3">J15-K15</f>
        <v>68.990715930421175</v>
      </c>
      <c r="M15" s="50"/>
      <c r="N15" s="50"/>
      <c r="O15" t="s">
        <v>27</v>
      </c>
    </row>
    <row r="16" spans="1:15" ht="21" x14ac:dyDescent="0.35">
      <c r="A16" s="56" t="s">
        <v>2</v>
      </c>
      <c r="B16" s="57"/>
      <c r="C16" s="12">
        <f>C5</f>
        <v>676.51131572288648</v>
      </c>
      <c r="D16" s="12">
        <f>D5</f>
        <v>685.61003975257881</v>
      </c>
      <c r="E16" s="11"/>
      <c r="F16" s="12">
        <f>F5</f>
        <v>694.58328884098455</v>
      </c>
      <c r="G16" s="12">
        <f>G5</f>
        <v>700.19377634637704</v>
      </c>
      <c r="H16" s="12">
        <f>H5</f>
        <v>671.23252360862136</v>
      </c>
      <c r="I16" s="16">
        <f>SUM('Paiements STPGV'!U5:U24)</f>
        <v>60.19686834622005</v>
      </c>
      <c r="J16" s="14">
        <f t="shared" si="2"/>
        <v>3488.3278126176683</v>
      </c>
      <c r="K16" s="17">
        <f>SUM(E14:E20)</f>
        <v>3555.7862430874347</v>
      </c>
      <c r="L16" s="36">
        <f t="shared" si="3"/>
        <v>-67.458430469766427</v>
      </c>
      <c r="M16" s="50"/>
      <c r="N16" s="50"/>
      <c r="O16" t="s">
        <v>28</v>
      </c>
    </row>
    <row r="17" spans="1:15" ht="21" x14ac:dyDescent="0.35">
      <c r="A17" s="56" t="s">
        <v>3</v>
      </c>
      <c r="B17" s="57"/>
      <c r="C17" s="14">
        <f>C6</f>
        <v>676.97115638661683</v>
      </c>
      <c r="D17" s="14">
        <f>D6</f>
        <v>688.91946376259693</v>
      </c>
      <c r="E17" s="14">
        <f>E6</f>
        <v>708.57247011302979</v>
      </c>
      <c r="F17" s="18"/>
      <c r="G17" s="19">
        <f>G6</f>
        <v>690.32954567401987</v>
      </c>
      <c r="H17" s="19">
        <f>H6</f>
        <v>701.63703736237233</v>
      </c>
      <c r="I17" s="20">
        <f>SUM('Paiements STPGV'!G29:G48)</f>
        <v>60.087983930666695</v>
      </c>
      <c r="J17" s="14">
        <f>SUM(C17:I17)</f>
        <v>3526.5176572293021</v>
      </c>
      <c r="K17" s="17">
        <f>SUM(F14:F20)</f>
        <v>3535.178318946108</v>
      </c>
      <c r="L17" s="36">
        <f t="shared" si="3"/>
        <v>-8.6606617168058619</v>
      </c>
      <c r="M17" s="50"/>
      <c r="N17" s="50"/>
      <c r="O17" t="s">
        <v>28</v>
      </c>
    </row>
    <row r="18" spans="1:15" ht="21" x14ac:dyDescent="0.35">
      <c r="A18" s="56" t="s">
        <v>4</v>
      </c>
      <c r="B18" s="57"/>
      <c r="C18" s="14">
        <f>C7</f>
        <v>722.50222067704101</v>
      </c>
      <c r="D18" s="14">
        <f>D7</f>
        <v>679.04333595855348</v>
      </c>
      <c r="E18" s="14">
        <f>E7</f>
        <v>673.26895741051965</v>
      </c>
      <c r="F18" s="14">
        <f>F7</f>
        <v>702.72887570895443</v>
      </c>
      <c r="G18" s="18"/>
      <c r="H18" s="19">
        <f>H7</f>
        <v>711.38091594052355</v>
      </c>
      <c r="I18" s="20">
        <f>SUM('Paiements STPGV'!N29:N48)</f>
        <v>60.283793152052553</v>
      </c>
      <c r="J18" s="14">
        <f t="shared" si="2"/>
        <v>3549.208098847645</v>
      </c>
      <c r="K18" s="17">
        <f>SUM(G14:G20)</f>
        <v>3571.7302580013434</v>
      </c>
      <c r="L18" s="36">
        <f t="shared" si="3"/>
        <v>-22.52215915369834</v>
      </c>
      <c r="M18" s="50"/>
      <c r="N18" s="50"/>
      <c r="O18" t="s">
        <v>28</v>
      </c>
    </row>
    <row r="19" spans="1:15" ht="21" x14ac:dyDescent="0.35">
      <c r="A19" s="56" t="s">
        <v>8</v>
      </c>
      <c r="B19" s="57"/>
      <c r="C19" s="14">
        <f>C8</f>
        <v>679.10284112378963</v>
      </c>
      <c r="D19" s="14">
        <f>D8</f>
        <v>678.14597720727295</v>
      </c>
      <c r="E19" s="14">
        <f>E8</f>
        <v>704.73602455396235</v>
      </c>
      <c r="F19" s="14">
        <f>F8</f>
        <v>687.28823728997406</v>
      </c>
      <c r="G19" s="14">
        <f>G8</f>
        <v>701.55591137825593</v>
      </c>
      <c r="H19" s="18"/>
      <c r="I19" s="20">
        <f>SUM('Paiements STPGV'!U29:U48)</f>
        <v>59.230603695851883</v>
      </c>
      <c r="J19" s="14">
        <f t="shared" si="2"/>
        <v>3510.0595952491067</v>
      </c>
      <c r="K19" s="17">
        <f>SUM(H14:H20)</f>
        <v>3522.8133653159439</v>
      </c>
      <c r="L19" s="36">
        <f t="shared" si="3"/>
        <v>-12.753770066837205</v>
      </c>
      <c r="M19" s="50"/>
      <c r="N19" s="50"/>
      <c r="O19" t="s">
        <v>28</v>
      </c>
    </row>
    <row r="20" spans="1:15" ht="21" customHeight="1" x14ac:dyDescent="0.35">
      <c r="A20" s="62" t="s">
        <v>6</v>
      </c>
      <c r="B20" s="63"/>
      <c r="C20" s="38">
        <v>59.6805470460992</v>
      </c>
      <c r="D20" s="38">
        <v>60.169282961010801</v>
      </c>
      <c r="E20" s="38">
        <v>58.486586915279794</v>
      </c>
      <c r="F20" s="38">
        <v>58.069287118334302</v>
      </c>
      <c r="G20" s="38">
        <v>59.490808540938083</v>
      </c>
      <c r="H20" s="38">
        <v>60.441042698632984</v>
      </c>
      <c r="I20" s="40"/>
      <c r="J20" s="21">
        <f t="shared" si="2"/>
        <v>356.33755528029519</v>
      </c>
      <c r="K20" s="22">
        <f>SUM(I14:I20)</f>
        <v>359.6264135525264</v>
      </c>
      <c r="L20" s="36">
        <f t="shared" si="3"/>
        <v>-3.2888582722312094</v>
      </c>
      <c r="M20" s="51" t="s">
        <v>25</v>
      </c>
      <c r="N20" s="51"/>
      <c r="O20" t="s">
        <v>28</v>
      </c>
    </row>
    <row r="21" spans="1:15" ht="21" customHeight="1" x14ac:dyDescent="0.35">
      <c r="A21" s="23" t="s">
        <v>11</v>
      </c>
      <c r="B21" s="24"/>
      <c r="C21" s="41">
        <f>SUM(C14:C20)</f>
        <v>3518.5869057897175</v>
      </c>
      <c r="D21" s="41">
        <f t="shared" ref="D21:I21" si="4">SUM(D14:D20)</f>
        <v>3489.5112631755687</v>
      </c>
      <c r="E21" s="41">
        <f t="shared" si="4"/>
        <v>3555.7862430874347</v>
      </c>
      <c r="F21" s="41">
        <f t="shared" si="4"/>
        <v>3535.178318946108</v>
      </c>
      <c r="G21" s="41">
        <f t="shared" si="4"/>
        <v>3571.7302580013434</v>
      </c>
      <c r="H21" s="41">
        <f t="shared" si="4"/>
        <v>3522.8133653159439</v>
      </c>
      <c r="I21" s="41">
        <f t="shared" si="4"/>
        <v>359.6264135525264</v>
      </c>
      <c r="J21" s="39">
        <f>SUM(J14:J20)</f>
        <v>21553.232767868642</v>
      </c>
      <c r="K21" s="42">
        <f>SUM(K14:K20)</f>
        <v>21553.232767868642</v>
      </c>
      <c r="L21" s="14">
        <f>J21-K21</f>
        <v>0</v>
      </c>
    </row>
    <row r="25" spans="1:15" ht="23.25" x14ac:dyDescent="0.35">
      <c r="A25" s="43" t="s">
        <v>26</v>
      </c>
      <c r="B25" s="45" t="s">
        <v>29</v>
      </c>
    </row>
    <row r="26" spans="1:15" ht="21" x14ac:dyDescent="0.35">
      <c r="A26" s="44"/>
      <c r="B26" s="44" t="s">
        <v>30</v>
      </c>
    </row>
    <row r="27" spans="1:15" ht="30.75" customHeight="1" x14ac:dyDescent="0.35">
      <c r="B27" s="44" t="s">
        <v>35</v>
      </c>
    </row>
    <row r="28" spans="1:15" ht="21.75" customHeight="1" x14ac:dyDescent="0.35">
      <c r="A28" s="43" t="s">
        <v>31</v>
      </c>
      <c r="B28" s="67" t="s">
        <v>36</v>
      </c>
      <c r="C28" s="66"/>
      <c r="D28" s="66"/>
      <c r="E28" s="66"/>
      <c r="F28" s="66"/>
      <c r="G28" s="66"/>
      <c r="H28" s="66"/>
      <c r="I28" s="66"/>
    </row>
    <row r="29" spans="1:15" ht="27" customHeight="1" x14ac:dyDescent="0.35">
      <c r="A29" s="46"/>
    </row>
    <row r="30" spans="1:15" ht="33" customHeight="1" x14ac:dyDescent="0.35">
      <c r="A30" s="47" t="s">
        <v>32</v>
      </c>
      <c r="B30" s="49" t="s">
        <v>33</v>
      </c>
      <c r="C30" s="49"/>
      <c r="D30" s="49"/>
      <c r="E30" s="49"/>
      <c r="F30" s="49"/>
      <c r="G30" s="49"/>
      <c r="H30" s="49"/>
      <c r="I30" s="49"/>
    </row>
    <row r="31" spans="1:15" x14ac:dyDescent="0.25">
      <c r="B31" s="49"/>
      <c r="C31" s="49"/>
      <c r="D31" s="49"/>
      <c r="E31" s="49"/>
      <c r="F31" s="49"/>
      <c r="G31" s="49"/>
      <c r="H31" s="49"/>
      <c r="I31" s="49"/>
    </row>
    <row r="32" spans="1:15" x14ac:dyDescent="0.25">
      <c r="B32" s="49"/>
      <c r="C32" s="49"/>
      <c r="D32" s="49"/>
      <c r="E32" s="49"/>
      <c r="F32" s="49"/>
      <c r="G32" s="49"/>
      <c r="H32" s="49"/>
      <c r="I32" s="49"/>
    </row>
    <row r="33" spans="1:15" x14ac:dyDescent="0.25">
      <c r="B33" s="49"/>
      <c r="C33" s="49"/>
      <c r="D33" s="49"/>
      <c r="E33" s="49"/>
      <c r="F33" s="49"/>
      <c r="G33" s="49"/>
      <c r="H33" s="49"/>
      <c r="I33" s="49"/>
    </row>
    <row r="35" spans="1:15" ht="50.25" customHeight="1" x14ac:dyDescent="0.25">
      <c r="A35" s="70" t="s">
        <v>34</v>
      </c>
      <c r="B35" s="71" t="s">
        <v>39</v>
      </c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</row>
    <row r="37" spans="1:15" ht="21" x14ac:dyDescent="0.35">
      <c r="A37" s="68" t="s">
        <v>37</v>
      </c>
      <c r="B37" s="69" t="s">
        <v>38</v>
      </c>
      <c r="C37" s="69"/>
      <c r="D37" s="69"/>
      <c r="E37" s="69"/>
      <c r="F37" s="69"/>
      <c r="G37" s="69"/>
      <c r="H37" s="69"/>
    </row>
    <row r="38" spans="1:15" x14ac:dyDescent="0.25">
      <c r="B38" s="69"/>
      <c r="C38" s="69"/>
      <c r="D38" s="69"/>
      <c r="E38" s="69"/>
      <c r="F38" s="69"/>
      <c r="G38" s="69"/>
      <c r="H38" s="69"/>
    </row>
    <row r="39" spans="1:15" ht="24.75" customHeight="1" x14ac:dyDescent="0.25">
      <c r="B39" s="69"/>
      <c r="C39" s="69"/>
      <c r="D39" s="69"/>
      <c r="E39" s="69"/>
      <c r="F39" s="69"/>
      <c r="G39" s="69"/>
      <c r="H39" s="69"/>
    </row>
  </sheetData>
  <mergeCells count="37">
    <mergeCell ref="B37:H39"/>
    <mergeCell ref="B35:O35"/>
    <mergeCell ref="A20:B20"/>
    <mergeCell ref="A15:B15"/>
    <mergeCell ref="A16:B16"/>
    <mergeCell ref="A17:B17"/>
    <mergeCell ref="A18:B18"/>
    <mergeCell ref="A19:B19"/>
    <mergeCell ref="J12:J13"/>
    <mergeCell ref="K12:K13"/>
    <mergeCell ref="A14:B14"/>
    <mergeCell ref="C12:C13"/>
    <mergeCell ref="D12:D13"/>
    <mergeCell ref="E12:E13"/>
    <mergeCell ref="F12:F13"/>
    <mergeCell ref="G12:G13"/>
    <mergeCell ref="A8:B8"/>
    <mergeCell ref="A9:B9"/>
    <mergeCell ref="I1:I2"/>
    <mergeCell ref="H12:H13"/>
    <mergeCell ref="I12:I13"/>
    <mergeCell ref="B30:I33"/>
    <mergeCell ref="M14:N19"/>
    <mergeCell ref="M20:N20"/>
    <mergeCell ref="J1:J2"/>
    <mergeCell ref="K1:K2"/>
    <mergeCell ref="A3:B3"/>
    <mergeCell ref="A4:B4"/>
    <mergeCell ref="A5:B5"/>
    <mergeCell ref="C1:C2"/>
    <mergeCell ref="D1:D2"/>
    <mergeCell ref="E1:E2"/>
    <mergeCell ref="F1:F2"/>
    <mergeCell ref="G1:G2"/>
    <mergeCell ref="H1:H2"/>
    <mergeCell ref="A6:B6"/>
    <mergeCell ref="A7:B7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Paiements STPGV</vt:lpstr>
      <vt:lpstr>Tableau</vt:lpstr>
    </vt:vector>
  </TitlesOfParts>
  <Company>FIN-TBS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SRA-ESPAD</dc:creator>
  <cp:lastModifiedBy>Michael</cp:lastModifiedBy>
  <dcterms:created xsi:type="dcterms:W3CDTF">2013-03-24T00:45:19Z</dcterms:created>
  <dcterms:modified xsi:type="dcterms:W3CDTF">2017-02-14T01:39:15Z</dcterms:modified>
</cp:coreProperties>
</file>