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05" windowWidth="19995" windowHeight="7935"/>
  </bookViews>
  <sheets>
    <sheet name="Q2" sheetId="4" r:id="rId1"/>
    <sheet name="Q1" sheetId="5" r:id="rId2"/>
  </sheets>
  <calcPr calcId="144525"/>
</workbook>
</file>

<file path=xl/calcChain.xml><?xml version="1.0" encoding="utf-8"?>
<calcChain xmlns="http://schemas.openxmlformats.org/spreadsheetml/2006/main">
  <c r="C8" i="4" l="1"/>
  <c r="C9" i="4" s="1"/>
  <c r="C10" i="4" s="1"/>
  <c r="C11" i="4" s="1"/>
  <c r="C12" i="4" s="1"/>
  <c r="C13" i="4" s="1"/>
  <c r="C14" i="4" s="1"/>
  <c r="C15" i="4" s="1"/>
  <c r="C16" i="4" s="1"/>
  <c r="C17" i="4" s="1"/>
  <c r="C18" i="4" s="1"/>
  <c r="C19" i="4" s="1"/>
  <c r="C20" i="4" s="1"/>
  <c r="C21" i="4" s="1"/>
  <c r="C22" i="4" s="1"/>
  <c r="C23" i="4" s="1"/>
  <c r="C24" i="4" s="1"/>
  <c r="C25" i="4" s="1"/>
  <c r="C26" i="4" s="1"/>
  <c r="C27" i="4" s="1"/>
  <c r="C28" i="4" s="1"/>
  <c r="C29" i="4" s="1"/>
  <c r="C30" i="4" s="1"/>
  <c r="C31" i="4" s="1"/>
  <c r="C32" i="4" s="1"/>
  <c r="C33" i="4" s="1"/>
  <c r="C34" i="4" s="1"/>
  <c r="C35" i="4" s="1"/>
  <c r="C36" i="4" s="1"/>
  <c r="C37" i="4" s="1"/>
  <c r="C38" i="4" s="1"/>
  <c r="C39" i="4" s="1"/>
  <c r="C40" i="4" s="1"/>
  <c r="C41" i="4" s="1"/>
  <c r="C42" i="4" s="1"/>
  <c r="C43" i="4" s="1"/>
  <c r="C44" i="4" s="1"/>
  <c r="C45" i="4" s="1"/>
  <c r="C46" i="4" s="1"/>
  <c r="E12" i="5" l="1"/>
  <c r="E10" i="5"/>
  <c r="E11" i="5" s="1"/>
  <c r="B12" i="5"/>
  <c r="B10" i="5"/>
  <c r="B11" i="5" s="1"/>
  <c r="E13" i="5" l="1"/>
  <c r="B13" i="5"/>
  <c r="E7" i="4" l="1"/>
  <c r="D8" i="4"/>
  <c r="D9" i="4" s="1"/>
  <c r="D10" i="4" s="1"/>
  <c r="D11" i="4" s="1"/>
  <c r="D12" i="4" s="1"/>
  <c r="D13" i="4" s="1"/>
  <c r="D14" i="4" s="1"/>
  <c r="D15" i="4" s="1"/>
  <c r="D16" i="4" s="1"/>
  <c r="D17" i="4" s="1"/>
  <c r="D18" i="4" s="1"/>
  <c r="D19" i="4" s="1"/>
  <c r="D20" i="4" s="1"/>
  <c r="D21" i="4" s="1"/>
  <c r="D22" i="4" s="1"/>
  <c r="D23" i="4" s="1"/>
  <c r="D24" i="4" s="1"/>
  <c r="D25" i="4" s="1"/>
  <c r="D26" i="4" s="1"/>
  <c r="D27" i="4" s="1"/>
  <c r="D28" i="4" s="1"/>
  <c r="D29" i="4" s="1"/>
  <c r="D30" i="4" s="1"/>
  <c r="D31" i="4" s="1"/>
  <c r="D32" i="4" s="1"/>
  <c r="D33" i="4" s="1"/>
  <c r="D34" i="4" s="1"/>
  <c r="D35" i="4" s="1"/>
  <c r="D36" i="4" s="1"/>
  <c r="D37" i="4" s="1"/>
  <c r="D38" i="4" s="1"/>
  <c r="D39" i="4" s="1"/>
  <c r="D40" i="4" s="1"/>
  <c r="D41" i="4" s="1"/>
  <c r="D42" i="4" s="1"/>
  <c r="D43" i="4" s="1"/>
  <c r="D44" i="4" s="1"/>
  <c r="D45" i="4" s="1"/>
  <c r="D46" i="4" s="1"/>
  <c r="F2" i="4" s="1"/>
  <c r="A19" i="4"/>
  <c r="A23" i="4" s="1"/>
  <c r="A27" i="4" s="1"/>
  <c r="A31" i="4" s="1"/>
  <c r="A35" i="4" s="1"/>
  <c r="A39" i="4" s="1"/>
  <c r="A43" i="4" s="1"/>
  <c r="A15" i="4"/>
  <c r="A11" i="4"/>
  <c r="E8" i="4" l="1"/>
  <c r="E9" i="4" l="1"/>
  <c r="E10" i="4" l="1"/>
  <c r="E11" i="4" l="1"/>
  <c r="E12" i="4" l="1"/>
  <c r="E13" i="4" l="1"/>
  <c r="E14" i="4" l="1"/>
  <c r="E15" i="4" l="1"/>
  <c r="E16" i="4" l="1"/>
  <c r="E17" i="4" l="1"/>
  <c r="E18" i="4" l="1"/>
  <c r="E19" i="4" l="1"/>
  <c r="E20" i="4" l="1"/>
  <c r="E21" i="4" l="1"/>
  <c r="E22" i="4" l="1"/>
  <c r="E23" i="4" l="1"/>
  <c r="E24" i="4" l="1"/>
  <c r="E25" i="4" l="1"/>
  <c r="E26" i="4" l="1"/>
  <c r="E27" i="4" l="1"/>
  <c r="E28" i="4" l="1"/>
  <c r="E29" i="4" l="1"/>
  <c r="E30" i="4" l="1"/>
  <c r="E31" i="4" l="1"/>
  <c r="E32" i="4" l="1"/>
  <c r="E33" i="4" l="1"/>
  <c r="E34" i="4" l="1"/>
  <c r="E35" i="4" l="1"/>
  <c r="E36" i="4" l="1"/>
  <c r="E37" i="4" l="1"/>
  <c r="E38" i="4" l="1"/>
  <c r="E39" i="4" l="1"/>
  <c r="E40" i="4" l="1"/>
  <c r="E41" i="4" l="1"/>
  <c r="E42" i="4" l="1"/>
  <c r="E43" i="4" l="1"/>
  <c r="E44" i="4" l="1"/>
  <c r="E46" i="4" l="1"/>
  <c r="E45" i="4"/>
  <c r="F1" i="4" l="1"/>
  <c r="F3" i="4" s="1"/>
</calcChain>
</file>

<file path=xl/sharedStrings.xml><?xml version="1.0" encoding="utf-8"?>
<sst xmlns="http://schemas.openxmlformats.org/spreadsheetml/2006/main" count="83" uniqueCount="35">
  <si>
    <t>Investissement initial</t>
  </si>
  <si>
    <t>Année</t>
  </si>
  <si>
    <t>Trimestre</t>
  </si>
  <si>
    <t>Q1</t>
  </si>
  <si>
    <t>Q2</t>
  </si>
  <si>
    <t>Q3</t>
  </si>
  <si>
    <t>Q4</t>
  </si>
  <si>
    <t>Valeur revente</t>
  </si>
  <si>
    <t>Revenus</t>
  </si>
  <si>
    <t>croissance des revenus</t>
  </si>
  <si>
    <t>Taux de rendement interne</t>
  </si>
  <si>
    <t>VA (revenus)</t>
  </si>
  <si>
    <t>Trimeste #</t>
  </si>
  <si>
    <t>VA(revente)</t>
  </si>
  <si>
    <t>VA(cash flow)</t>
  </si>
  <si>
    <t>VA (projets)</t>
  </si>
  <si>
    <t>a)</t>
  </si>
  <si>
    <t>b)</t>
  </si>
  <si>
    <t>c)</t>
  </si>
  <si>
    <t>d)</t>
  </si>
  <si>
    <t>Obligation 1</t>
  </si>
  <si>
    <t>Obligation 2</t>
  </si>
  <si>
    <t>Principal</t>
  </si>
  <si>
    <t>Description de l'obligation</t>
  </si>
  <si>
    <t>coupon annuel</t>
  </si>
  <si>
    <t>paiement</t>
  </si>
  <si>
    <t>semi-annuel</t>
  </si>
  <si>
    <t>échéance</t>
  </si>
  <si>
    <t>taux d'intérêt</t>
  </si>
  <si>
    <t>VA(coupons)</t>
  </si>
  <si>
    <t>Coupons</t>
  </si>
  <si>
    <t>5 ans</t>
  </si>
  <si>
    <t>VA (principal)</t>
  </si>
  <si>
    <t>Prix obligation</t>
  </si>
  <si>
    <t>TRI est de 6.66%.  Ce taux représente le taux de rendement que vous faites sur votre investissement de 10,000,000$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</si>
</sst>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5" formatCode="0.000"/>
    <numFmt numFmtId="167" formatCode="#,##0.000000"/>
  </numFmts>
  <fonts count="2" x14ac:knownFonts="1">
    <font>
      <sz val="11"/>
      <color theme="1"/>
      <name val="Calibri"/>
      <family val="2"/>
      <scheme val="minor"/>
    </font>
    <font>
      <b/>
      <sz val="11"/>
      <color theme="1"/>
      <name val="Calibri"/>
      <family val="2"/>
      <scheme val="minor"/>
    </font>
  </fonts>
  <fills count="7">
    <fill>
      <patternFill patternType="none"/>
    </fill>
    <fill>
      <patternFill patternType="gray125"/>
    </fill>
    <fill>
      <patternFill patternType="solid">
        <fgColor rgb="FFFFC000"/>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24">
    <xf numFmtId="0" fontId="0" fillId="0" borderId="0" xfId="0"/>
    <xf numFmtId="0" fontId="0" fillId="0" borderId="0" xfId="0" applyAlignment="1">
      <alignment horizontal="center"/>
    </xf>
    <xf numFmtId="2" fontId="0" fillId="0" borderId="0" xfId="0" applyNumberFormat="1" applyAlignment="1">
      <alignment horizontal="center"/>
    </xf>
    <xf numFmtId="0" fontId="1" fillId="0" borderId="0" xfId="0" applyFont="1" applyAlignment="1">
      <alignment horizontal="center"/>
    </xf>
    <xf numFmtId="2" fontId="0" fillId="0" borderId="0" xfId="0" applyNumberFormat="1"/>
    <xf numFmtId="3" fontId="0" fillId="0" borderId="0" xfId="0" applyNumberFormat="1"/>
    <xf numFmtId="4" fontId="0" fillId="0" borderId="0" xfId="0" applyNumberFormat="1"/>
    <xf numFmtId="3" fontId="0" fillId="0" borderId="0" xfId="0" applyNumberFormat="1" applyAlignment="1">
      <alignment horizontal="center"/>
    </xf>
    <xf numFmtId="0" fontId="1" fillId="4" borderId="0" xfId="0" applyFont="1" applyFill="1"/>
    <xf numFmtId="0" fontId="1" fillId="3" borderId="0" xfId="0" applyFont="1" applyFill="1"/>
    <xf numFmtId="0" fontId="0" fillId="0" borderId="0" xfId="0" applyAlignment="1">
      <alignment horizontal="right"/>
    </xf>
    <xf numFmtId="2" fontId="0" fillId="0" borderId="0" xfId="0" applyNumberFormat="1" applyAlignment="1">
      <alignment horizontal="right"/>
    </xf>
    <xf numFmtId="0" fontId="0" fillId="0" borderId="0" xfId="0" applyFont="1" applyAlignment="1">
      <alignment horizontal="right"/>
    </xf>
    <xf numFmtId="0" fontId="0" fillId="5" borderId="0" xfId="0" applyFill="1" applyAlignment="1">
      <alignment horizontal="right"/>
    </xf>
    <xf numFmtId="0" fontId="1" fillId="0" borderId="0" xfId="0" applyFont="1" applyFill="1"/>
    <xf numFmtId="0" fontId="1" fillId="0" borderId="0" xfId="0" applyFont="1" applyFill="1" applyAlignment="1">
      <alignment horizontal="left"/>
    </xf>
    <xf numFmtId="2" fontId="0" fillId="0" borderId="0" xfId="0" applyNumberFormat="1" applyFont="1" applyAlignment="1">
      <alignment horizontal="center"/>
    </xf>
    <xf numFmtId="0" fontId="1" fillId="0" borderId="0" xfId="0" applyFont="1" applyAlignment="1">
      <alignment horizontal="left"/>
    </xf>
    <xf numFmtId="2" fontId="0" fillId="6" borderId="0" xfId="0" applyNumberFormat="1" applyFill="1" applyAlignment="1">
      <alignment horizontal="center"/>
    </xf>
    <xf numFmtId="165" fontId="0" fillId="0" borderId="0" xfId="0" applyNumberFormat="1" applyAlignment="1">
      <alignment horizontal="right"/>
    </xf>
    <xf numFmtId="165" fontId="0" fillId="5" borderId="0" xfId="0" applyNumberFormat="1" applyFill="1" applyAlignment="1">
      <alignment horizontal="right"/>
    </xf>
    <xf numFmtId="0" fontId="1" fillId="0" borderId="0" xfId="0" applyFont="1" applyAlignment="1">
      <alignment horizontal="center"/>
    </xf>
    <xf numFmtId="0" fontId="0" fillId="2" borderId="0" xfId="0" applyFont="1" applyFill="1"/>
    <xf numFmtId="167" fontId="0" fillId="0" borderId="0" xfId="0" applyNumberForma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9525</xdr:colOff>
      <xdr:row>1</xdr:row>
      <xdr:rowOff>9526</xdr:rowOff>
    </xdr:from>
    <xdr:to>
      <xdr:col>14</xdr:col>
      <xdr:colOff>600075</xdr:colOff>
      <xdr:row>4</xdr:row>
      <xdr:rowOff>0</xdr:rowOff>
    </xdr:to>
    <xdr:sp macro="" textlink="">
      <xdr:nvSpPr>
        <xdr:cNvPr id="2" name="TextBox 1"/>
        <xdr:cNvSpPr txBox="1"/>
      </xdr:nvSpPr>
      <xdr:spPr>
        <a:xfrm>
          <a:off x="6305550" y="200026"/>
          <a:ext cx="4248150" cy="561974"/>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Vous choisissez d'investir dans le CPG à 7,5%</a:t>
          </a:r>
          <a:r>
            <a:rPr lang="fr-CA" sz="1100" baseline="0"/>
            <a:t> car le rendement est meilleur que le rendement anticipé du projet, qui est de 6.66%. </a:t>
          </a:r>
          <a:endParaRPr lang="fr-CA" sz="1100"/>
        </a:p>
      </xdr:txBody>
    </xdr:sp>
    <xdr:clientData/>
  </xdr:twoCellAnchor>
  <xdr:twoCellAnchor>
    <xdr:from>
      <xdr:col>8</xdr:col>
      <xdr:colOff>9525</xdr:colOff>
      <xdr:row>4</xdr:row>
      <xdr:rowOff>9525</xdr:rowOff>
    </xdr:from>
    <xdr:to>
      <xdr:col>14</xdr:col>
      <xdr:colOff>600075</xdr:colOff>
      <xdr:row>9</xdr:row>
      <xdr:rowOff>19050</xdr:rowOff>
    </xdr:to>
    <xdr:sp macro="" textlink="">
      <xdr:nvSpPr>
        <xdr:cNvPr id="3" name="TextBox 2"/>
        <xdr:cNvSpPr txBox="1"/>
      </xdr:nvSpPr>
      <xdr:spPr>
        <a:xfrm>
          <a:off x="6305550" y="771525"/>
          <a:ext cx="4248150" cy="962025"/>
        </a:xfrm>
        <a:prstGeom prst="rect">
          <a:avLst/>
        </a:prstGeom>
        <a:solidFill>
          <a:schemeClr val="accent4">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Non, vous choisissez</a:t>
          </a:r>
          <a:r>
            <a:rPr lang="fr-CA" sz="1100" baseline="0"/>
            <a:t> toujours le CPG car avec la valeur de revente, le TRI monte à 7.12% seulement. Remarquez que si vous avez fait l'erreur de ne pas actualiser la valeur de revente qui ne sera réalisée que dans 10 ans seulement, vous aurez répondu que vous préférez le projet au CPG...</a:t>
          </a:r>
          <a:endParaRPr lang="fr-CA" sz="1100"/>
        </a:p>
      </xdr:txBody>
    </xdr:sp>
    <xdr:clientData/>
  </xdr:twoCellAnchor>
  <xdr:twoCellAnchor>
    <xdr:from>
      <xdr:col>8</xdr:col>
      <xdr:colOff>9525</xdr:colOff>
      <xdr:row>10</xdr:row>
      <xdr:rowOff>1</xdr:rowOff>
    </xdr:from>
    <xdr:to>
      <xdr:col>14</xdr:col>
      <xdr:colOff>600075</xdr:colOff>
      <xdr:row>23</xdr:row>
      <xdr:rowOff>47625</xdr:rowOff>
    </xdr:to>
    <xdr:sp macro="" textlink="">
      <xdr:nvSpPr>
        <xdr:cNvPr id="4" name="TextBox 3"/>
        <xdr:cNvSpPr txBox="1"/>
      </xdr:nvSpPr>
      <xdr:spPr>
        <a:xfrm>
          <a:off x="6305550" y="1905001"/>
          <a:ext cx="4248150" cy="2524124"/>
        </a:xfrm>
        <a:prstGeom prst="rect">
          <a:avLst/>
        </a:prstGeom>
        <a:solidFill>
          <a:schemeClr val="accent1">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C'était</a:t>
          </a:r>
          <a:r>
            <a:rPr lang="fr-CA" sz="1100" baseline="0"/>
            <a:t> plus difficile:  pour que vous soyez indifférent entre le  le CPG et le projet, il faut que le TRI du projet soit de 8.00%. Il faut donc trouver le taux de croissance annuel des ventes tel que le TRI soit de 8.00%. </a:t>
          </a:r>
        </a:p>
        <a:p>
          <a:endParaRPr lang="fr-CA" sz="1100" baseline="0"/>
        </a:p>
        <a:p>
          <a:r>
            <a:rPr lang="fr-CA" sz="1100" baseline="0"/>
            <a:t>Pour ce faire, tapez 0.08 dans la case </a:t>
          </a:r>
          <a:r>
            <a:rPr lang="fr-CA" sz="1100" b="1" baseline="0"/>
            <a:t>C4). </a:t>
          </a:r>
          <a:r>
            <a:rPr lang="fr-CA" sz="1100" b="0" baseline="0"/>
            <a:t>Vous devriez trouver que dans ce cas, la VA(projet) (case F3) est de 9,599,196.3 lorsque la croissance des ventes est de 5% par année.</a:t>
          </a:r>
          <a:r>
            <a:rPr lang="fr-CA" sz="1100" b="1" baseline="0"/>
            <a:t> </a:t>
          </a:r>
        </a:p>
        <a:p>
          <a:endParaRPr lang="fr-CA" sz="1100" b="1" baseline="0"/>
        </a:p>
        <a:p>
          <a:r>
            <a:rPr lang="fr-CA" sz="1100" b="0" baseline="0"/>
            <a:t>Pour trouvez la réponse, il vous suffit de changer le taux de croissance dans la case C2) afin que, avec TRI = 8%, la VA(projet) soit égale à 10,000,000$.  Vous pouvez le faire avec essaie et erreur ou encore avec goal seek.  Dans tous les cas, vous devriez trouver que le taux de croissance </a:t>
          </a:r>
          <a:r>
            <a:rPr lang="fr-CA" sz="1100" b="1" baseline="0"/>
            <a:t>ANNUEL</a:t>
          </a:r>
          <a:r>
            <a:rPr lang="fr-CA" sz="1100" b="0" baseline="0"/>
            <a:t> nécessaire est de </a:t>
          </a:r>
          <a:r>
            <a:rPr lang="fr-CA" sz="1100"/>
            <a:t>5.59095%.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133350</xdr:colOff>
      <xdr:row>14</xdr:row>
      <xdr:rowOff>9524</xdr:rowOff>
    </xdr:from>
    <xdr:to>
      <xdr:col>6</xdr:col>
      <xdr:colOff>28575</xdr:colOff>
      <xdr:row>18</xdr:row>
      <xdr:rowOff>152399</xdr:rowOff>
    </xdr:to>
    <xdr:sp macro="" textlink="">
      <xdr:nvSpPr>
        <xdr:cNvPr id="2" name="TextBox 1"/>
        <xdr:cNvSpPr txBox="1"/>
      </xdr:nvSpPr>
      <xdr:spPr>
        <a:xfrm>
          <a:off x="133350" y="2676524"/>
          <a:ext cx="5143500" cy="904875"/>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1"/>
            <a:t>a)</a:t>
          </a:r>
          <a:r>
            <a:rPr lang="fr-CA" sz="1100"/>
            <a:t> Le</a:t>
          </a:r>
          <a:r>
            <a:rPr lang="fr-CA" sz="1100" baseline="0"/>
            <a:t> prix de l'obligation est la somme de la VA des coupons et de la VA du principal (case B13). En changeant la case B7 (en jaune), on constate que la base B13 change de valeur.  Une façon de trouver la solution était d'utiliser goal seek et de lui demander de changer la valeur de B7 jusqu'à ce que B13 soit égal à 1046.11.  On trouver </a:t>
          </a:r>
          <a:r>
            <a:rPr lang="fr-CA" sz="1100" b="1" baseline="0"/>
            <a:t>i = 3%</a:t>
          </a:r>
          <a:endParaRPr lang="fr-CA" sz="1100" b="1"/>
        </a:p>
      </xdr:txBody>
    </xdr:sp>
    <xdr:clientData/>
  </xdr:twoCellAnchor>
  <xdr:twoCellAnchor>
    <xdr:from>
      <xdr:col>0</xdr:col>
      <xdr:colOff>133350</xdr:colOff>
      <xdr:row>19</xdr:row>
      <xdr:rowOff>76199</xdr:rowOff>
    </xdr:from>
    <xdr:to>
      <xdr:col>6</xdr:col>
      <xdr:colOff>28575</xdr:colOff>
      <xdr:row>23</xdr:row>
      <xdr:rowOff>0</xdr:rowOff>
    </xdr:to>
    <xdr:sp macro="" textlink="">
      <xdr:nvSpPr>
        <xdr:cNvPr id="3" name="TextBox 2"/>
        <xdr:cNvSpPr txBox="1"/>
      </xdr:nvSpPr>
      <xdr:spPr>
        <a:xfrm>
          <a:off x="133350" y="3695699"/>
          <a:ext cx="5143500" cy="685801"/>
        </a:xfrm>
        <a:prstGeom prst="rect">
          <a:avLst/>
        </a:prstGeom>
        <a:solidFill>
          <a:schemeClr val="accent4">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1"/>
            <a:t>b)</a:t>
          </a:r>
          <a:r>
            <a:rPr lang="fr-CA" sz="1100"/>
            <a:t> Il n'y a pas de différence</a:t>
          </a:r>
          <a:r>
            <a:rPr lang="fr-CA" sz="1100" baseline="0"/>
            <a:t> entre le TRI et le rendement à l'échéance, il s'agit conceptuellement de la même chose! Le but de la question était de vous faire voir cette correspondance.</a:t>
          </a:r>
          <a:endParaRPr lang="fr-CA" sz="1100" b="1"/>
        </a:p>
      </xdr:txBody>
    </xdr:sp>
    <xdr:clientData/>
  </xdr:twoCellAnchor>
  <xdr:twoCellAnchor>
    <xdr:from>
      <xdr:col>7</xdr:col>
      <xdr:colOff>0</xdr:colOff>
      <xdr:row>13</xdr:row>
      <xdr:rowOff>190499</xdr:rowOff>
    </xdr:from>
    <xdr:to>
      <xdr:col>15</xdr:col>
      <xdr:colOff>266700</xdr:colOff>
      <xdr:row>16</xdr:row>
      <xdr:rowOff>114300</xdr:rowOff>
    </xdr:to>
    <xdr:sp macro="" textlink="">
      <xdr:nvSpPr>
        <xdr:cNvPr id="4" name="TextBox 3"/>
        <xdr:cNvSpPr txBox="1"/>
      </xdr:nvSpPr>
      <xdr:spPr>
        <a:xfrm>
          <a:off x="5857875" y="2666999"/>
          <a:ext cx="5143500" cy="495301"/>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1"/>
            <a:t>c)</a:t>
          </a:r>
          <a:r>
            <a:rPr lang="fr-CA" sz="1100"/>
            <a:t> Si vous demandez</a:t>
          </a:r>
          <a:r>
            <a:rPr lang="fr-CA" sz="1100" baseline="0"/>
            <a:t> un rendement à l'échéance de 3,5%, vous seriez prêt à payer 1022.75$ pour acheter l'obligation. (Entrez 0.035 dans la case B7!)  </a:t>
          </a:r>
          <a:endParaRPr lang="fr-CA" sz="1100" b="1"/>
        </a:p>
      </xdr:txBody>
    </xdr:sp>
    <xdr:clientData/>
  </xdr:twoCellAnchor>
  <xdr:twoCellAnchor>
    <xdr:from>
      <xdr:col>7</xdr:col>
      <xdr:colOff>9525</xdr:colOff>
      <xdr:row>17</xdr:row>
      <xdr:rowOff>9524</xdr:rowOff>
    </xdr:from>
    <xdr:to>
      <xdr:col>15</xdr:col>
      <xdr:colOff>276225</xdr:colOff>
      <xdr:row>19</xdr:row>
      <xdr:rowOff>161925</xdr:rowOff>
    </xdr:to>
    <xdr:sp macro="" textlink="">
      <xdr:nvSpPr>
        <xdr:cNvPr id="5" name="TextBox 4"/>
        <xdr:cNvSpPr txBox="1"/>
      </xdr:nvSpPr>
      <xdr:spPr>
        <a:xfrm>
          <a:off x="5867400" y="3248024"/>
          <a:ext cx="5143500" cy="533401"/>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1"/>
            <a:t>d)</a:t>
          </a:r>
          <a:r>
            <a:rPr lang="fr-CA" sz="1100"/>
            <a:t> Non,</a:t>
          </a:r>
          <a:r>
            <a:rPr lang="fr-CA" sz="1100" baseline="0"/>
            <a:t> puisque nous sommes prêt à payer un maximum de 1022.75$ et que le prix de l'obligation est de 1046.11$, nous la trouvons trop cher et nous passons notre tour...</a:t>
          </a:r>
          <a:endParaRPr lang="fr-CA" sz="1100" b="1"/>
        </a:p>
      </xdr:txBody>
    </xdr:sp>
    <xdr:clientData/>
  </xdr:twoCellAnchor>
  <xdr:twoCellAnchor>
    <xdr:from>
      <xdr:col>7</xdr:col>
      <xdr:colOff>19050</xdr:colOff>
      <xdr:row>20</xdr:row>
      <xdr:rowOff>85724</xdr:rowOff>
    </xdr:from>
    <xdr:to>
      <xdr:col>15</xdr:col>
      <xdr:colOff>285750</xdr:colOff>
      <xdr:row>23</xdr:row>
      <xdr:rowOff>47625</xdr:rowOff>
    </xdr:to>
    <xdr:sp macro="" textlink="">
      <xdr:nvSpPr>
        <xdr:cNvPr id="6" name="TextBox 5"/>
        <xdr:cNvSpPr txBox="1"/>
      </xdr:nvSpPr>
      <xdr:spPr>
        <a:xfrm>
          <a:off x="5876925" y="3895724"/>
          <a:ext cx="5143500" cy="533401"/>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CA" sz="1100" b="1"/>
            <a:t>e)</a:t>
          </a:r>
          <a:r>
            <a:rPr lang="fr-CA" sz="1100"/>
            <a:t> </a:t>
          </a:r>
          <a:r>
            <a:rPr lang="fr-CA" sz="1100" baseline="0">
              <a:solidFill>
                <a:schemeClr val="dk1"/>
              </a:solidFill>
              <a:effectLst/>
              <a:latin typeface="+mn-lt"/>
              <a:ea typeface="+mn-ea"/>
              <a:cs typeface="+mn-cs"/>
            </a:rPr>
            <a:t>Comme vous demandez un rendement à l'échéance supérieurs à celui du marché, il est logique que vous soyez prêt à payer moins cher pour l'obligation que ce que le marché demande!</a:t>
          </a:r>
          <a:endParaRPr lang="fr-CA">
            <a:effectLst/>
          </a:endParaRPr>
        </a:p>
        <a:p>
          <a:endParaRPr lang="fr-CA" sz="1100" b="1"/>
        </a:p>
      </xdr:txBody>
    </xdr:sp>
    <xdr:clientData/>
  </xdr:twoCellAnchor>
  <xdr:twoCellAnchor>
    <xdr:from>
      <xdr:col>0</xdr:col>
      <xdr:colOff>0</xdr:colOff>
      <xdr:row>24</xdr:row>
      <xdr:rowOff>0</xdr:rowOff>
    </xdr:from>
    <xdr:to>
      <xdr:col>5</xdr:col>
      <xdr:colOff>504825</xdr:colOff>
      <xdr:row>31</xdr:row>
      <xdr:rowOff>19050</xdr:rowOff>
    </xdr:to>
    <xdr:sp macro="" textlink="">
      <xdr:nvSpPr>
        <xdr:cNvPr id="7" name="TextBox 6"/>
        <xdr:cNvSpPr txBox="1"/>
      </xdr:nvSpPr>
      <xdr:spPr>
        <a:xfrm>
          <a:off x="0" y="4572000"/>
          <a:ext cx="5143500" cy="1352550"/>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1"/>
            <a:t>f)</a:t>
          </a:r>
          <a:r>
            <a:rPr lang="fr-CA" sz="1100"/>
            <a:t> Lorsqu'on</a:t>
          </a:r>
          <a:r>
            <a:rPr lang="fr-CA" sz="1100" baseline="0"/>
            <a:t> parle du prix des actifs, la notion d'arbitrage stipule que 2 actifs parfaitement substituables devraient fournir à leur détenteur exactement le même rendement. Autrement, il y aurait possibilité de réaliser un profit sans risque.  Dans le cas des obligations, par exemple, on vendrait l'obligation dont le prix est élevé(rendement faible) et on se servirait des fonds pour acheter l'obligation absolument identique dont le prix est faible (rendement élevé). La différence entre les 2 prix de vente représente un profit sans risque, essentiellement...</a:t>
          </a:r>
          <a:endParaRPr lang="fr-CA" sz="1100" b="1"/>
        </a:p>
      </xdr:txBody>
    </xdr:sp>
    <xdr:clientData/>
  </xdr:twoCellAnchor>
  <xdr:twoCellAnchor>
    <xdr:from>
      <xdr:col>7</xdr:col>
      <xdr:colOff>19050</xdr:colOff>
      <xdr:row>24</xdr:row>
      <xdr:rowOff>0</xdr:rowOff>
    </xdr:from>
    <xdr:to>
      <xdr:col>15</xdr:col>
      <xdr:colOff>285750</xdr:colOff>
      <xdr:row>31</xdr:row>
      <xdr:rowOff>19050</xdr:rowOff>
    </xdr:to>
    <xdr:sp macro="" textlink="">
      <xdr:nvSpPr>
        <xdr:cNvPr id="8" name="TextBox 7"/>
        <xdr:cNvSpPr txBox="1"/>
      </xdr:nvSpPr>
      <xdr:spPr>
        <a:xfrm>
          <a:off x="5876925" y="4572000"/>
          <a:ext cx="5143500" cy="1352550"/>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1"/>
            <a:t>g)</a:t>
          </a:r>
          <a:r>
            <a:rPr lang="fr-CA" sz="1100"/>
            <a:t> Pour</a:t>
          </a:r>
          <a:r>
            <a:rPr lang="fr-CA" sz="1100" baseline="0"/>
            <a:t> qu'il n'y ait pas d'arbitrage, il faut que le rendement à l'échéance de ces 2 obligations soient identiques comme elles ont exactement les même caractéristiques  et qu'elles sont donc parfaitement substituables.  Pour que l'obligation 2 fournisse un taux de rendement à l'échéance de 3%, tel que trouvé en A, il faut donc qu'elle se vende 976.94$ (suffit de placer 0.03 dans la case </a:t>
          </a:r>
          <a:r>
            <a:rPr lang="fr-CA" sz="1100" b="1" baseline="0"/>
            <a:t>E7</a:t>
          </a:r>
          <a:r>
            <a:rPr lang="fr-CA" sz="1100" baseline="0"/>
            <a:t>). Notez que comme le taux de rendement  à l'échéance est supérieur au taux de coupon, le prix de l'obligation est inférieur à 1000$. La situation inverse était observée en A).</a:t>
          </a:r>
          <a:endParaRPr lang="fr-CA" sz="1100" b="1"/>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abSelected="1" workbookViewId="0">
      <selection activeCell="C2" sqref="C2"/>
    </sheetView>
  </sheetViews>
  <sheetFormatPr defaultColWidth="9.140625" defaultRowHeight="15" x14ac:dyDescent="0.25"/>
  <cols>
    <col min="1" max="4" width="12.7109375" customWidth="1"/>
    <col min="5" max="5" width="12.5703125" customWidth="1"/>
    <col min="6" max="6" width="12.7109375" bestFit="1" customWidth="1"/>
  </cols>
  <sheetData>
    <row r="1" spans="1:19" x14ac:dyDescent="0.25">
      <c r="A1" t="s">
        <v>0</v>
      </c>
      <c r="C1" s="5">
        <v>10000000</v>
      </c>
      <c r="D1" s="5"/>
      <c r="E1" t="s">
        <v>14</v>
      </c>
      <c r="F1" s="6">
        <f>SUM(E7:E46)</f>
        <v>9773554.7924073786</v>
      </c>
      <c r="H1" s="3" t="s">
        <v>16</v>
      </c>
      <c r="I1" s="22" t="s">
        <v>34</v>
      </c>
      <c r="J1" s="22"/>
      <c r="K1" s="22"/>
      <c r="L1" s="22"/>
      <c r="M1" s="22"/>
      <c r="N1" s="22"/>
      <c r="O1" s="22"/>
      <c r="P1" s="22"/>
      <c r="Q1" s="22"/>
      <c r="R1" s="22"/>
      <c r="S1" s="22"/>
    </row>
    <row r="2" spans="1:19" x14ac:dyDescent="0.25">
      <c r="A2" t="s">
        <v>9</v>
      </c>
      <c r="C2" s="23">
        <v>5.9095119491801414E-2</v>
      </c>
      <c r="D2" s="6"/>
      <c r="E2" t="s">
        <v>13</v>
      </c>
      <c r="F2" s="5">
        <f>C3/(1+C4/4)^D46</f>
        <v>226445.20759261822</v>
      </c>
      <c r="H2" s="3" t="s">
        <v>17</v>
      </c>
    </row>
    <row r="3" spans="1:19" x14ac:dyDescent="0.25">
      <c r="A3" t="s">
        <v>7</v>
      </c>
      <c r="C3" s="5">
        <v>500000</v>
      </c>
      <c r="E3" t="s">
        <v>15</v>
      </c>
      <c r="F3" s="6">
        <f>F1+F2</f>
        <v>9999999.9999999963</v>
      </c>
    </row>
    <row r="4" spans="1:19" x14ac:dyDescent="0.25">
      <c r="A4" t="s">
        <v>10</v>
      </c>
      <c r="C4">
        <v>0.08</v>
      </c>
    </row>
    <row r="5" spans="1:19" x14ac:dyDescent="0.25">
      <c r="H5" s="3" t="s">
        <v>18</v>
      </c>
    </row>
    <row r="6" spans="1:19" x14ac:dyDescent="0.25">
      <c r="A6" s="3" t="s">
        <v>1</v>
      </c>
      <c r="B6" s="3" t="s">
        <v>2</v>
      </c>
      <c r="C6" s="3" t="s">
        <v>8</v>
      </c>
      <c r="D6" s="3" t="s">
        <v>12</v>
      </c>
      <c r="E6" s="3" t="s">
        <v>11</v>
      </c>
    </row>
    <row r="7" spans="1:19" x14ac:dyDescent="0.25">
      <c r="A7" s="1">
        <v>1</v>
      </c>
      <c r="B7" s="1" t="s">
        <v>3</v>
      </c>
      <c r="C7" s="6">
        <v>275000</v>
      </c>
      <c r="D7" s="7">
        <v>1</v>
      </c>
      <c r="E7" s="6">
        <f>C7/(1+$C$4/4)^D7</f>
        <v>269607.84313725488</v>
      </c>
    </row>
    <row r="8" spans="1:19" x14ac:dyDescent="0.25">
      <c r="A8" s="1"/>
      <c r="B8" s="1" t="s">
        <v>4</v>
      </c>
      <c r="C8" s="6">
        <f>C7*(1+$C$2/4)</f>
        <v>279062.78946506133</v>
      </c>
      <c r="D8" s="7">
        <f>D7+1</f>
        <v>2</v>
      </c>
      <c r="E8" s="6">
        <f t="shared" ref="E8:E46" si="0">C8/(1+$C$4/4)^D8</f>
        <v>268226.44123900554</v>
      </c>
    </row>
    <row r="9" spans="1:19" x14ac:dyDescent="0.25">
      <c r="A9" s="1"/>
      <c r="B9" s="1" t="s">
        <v>5</v>
      </c>
      <c r="C9" s="6">
        <f t="shared" ref="C9:C46" si="1">C8*(1+$C$2/4)</f>
        <v>283185.60168734961</v>
      </c>
      <c r="D9" s="7">
        <f t="shared" ref="D9:D46" si="2">D8+1</f>
        <v>3</v>
      </c>
      <c r="E9" s="6">
        <f t="shared" si="0"/>
        <v>266852.11729213275</v>
      </c>
    </row>
    <row r="10" spans="1:19" x14ac:dyDescent="0.25">
      <c r="A10" s="1"/>
      <c r="B10" s="1" t="s">
        <v>6</v>
      </c>
      <c r="C10" s="6">
        <f t="shared" si="1"/>
        <v>287369.32342986751</v>
      </c>
      <c r="D10" s="7">
        <f t="shared" si="2"/>
        <v>4</v>
      </c>
      <c r="E10" s="6">
        <f t="shared" si="0"/>
        <v>265484.83503101708</v>
      </c>
    </row>
    <row r="11" spans="1:19" x14ac:dyDescent="0.25">
      <c r="A11" s="1">
        <f>A7+1</f>
        <v>2</v>
      </c>
      <c r="B11" s="1" t="s">
        <v>3</v>
      </c>
      <c r="C11" s="6">
        <f t="shared" si="1"/>
        <v>291614.85455645906</v>
      </c>
      <c r="D11" s="7">
        <f t="shared" si="2"/>
        <v>5</v>
      </c>
      <c r="E11" s="6">
        <f t="shared" si="0"/>
        <v>264124.5583758548</v>
      </c>
      <c r="H11" s="3" t="s">
        <v>19</v>
      </c>
    </row>
    <row r="12" spans="1:19" x14ac:dyDescent="0.25">
      <c r="A12" s="1"/>
      <c r="B12" s="1" t="s">
        <v>4</v>
      </c>
      <c r="C12" s="6">
        <f t="shared" si="1"/>
        <v>295923.10822535865</v>
      </c>
      <c r="D12" s="7">
        <f t="shared" si="2"/>
        <v>6</v>
      </c>
      <c r="E12" s="6">
        <f t="shared" si="0"/>
        <v>262771.25143170578</v>
      </c>
    </row>
    <row r="13" spans="1:19" x14ac:dyDescent="0.25">
      <c r="A13" s="1"/>
      <c r="B13" s="1" t="s">
        <v>5</v>
      </c>
      <c r="C13" s="6">
        <f t="shared" si="1"/>
        <v>300295.01108559937</v>
      </c>
      <c r="D13" s="7">
        <f t="shared" si="2"/>
        <v>7</v>
      </c>
      <c r="E13" s="6">
        <f t="shared" si="0"/>
        <v>261424.87848754664</v>
      </c>
    </row>
    <row r="14" spans="1:19" x14ac:dyDescent="0.25">
      <c r="A14" s="1"/>
      <c r="B14" s="1" t="s">
        <v>6</v>
      </c>
      <c r="C14" s="6">
        <f t="shared" si="1"/>
        <v>304731.50347632321</v>
      </c>
      <c r="D14" s="7">
        <f t="shared" si="2"/>
        <v>8</v>
      </c>
      <c r="E14" s="6">
        <f t="shared" si="0"/>
        <v>260085.40401532789</v>
      </c>
    </row>
    <row r="15" spans="1:19" x14ac:dyDescent="0.25">
      <c r="A15" s="1">
        <f>A11+1</f>
        <v>3</v>
      </c>
      <c r="B15" s="1" t="s">
        <v>3</v>
      </c>
      <c r="C15" s="6">
        <f t="shared" si="1"/>
        <v>309233.53962903563</v>
      </c>
      <c r="D15" s="7">
        <f t="shared" si="2"/>
        <v>9</v>
      </c>
      <c r="E15" s="6">
        <f t="shared" si="0"/>
        <v>258752.79266903698</v>
      </c>
    </row>
    <row r="16" spans="1:19" x14ac:dyDescent="0.25">
      <c r="A16" s="1"/>
      <c r="B16" s="1" t="s">
        <v>4</v>
      </c>
      <c r="C16" s="6">
        <f t="shared" si="1"/>
        <v>313802.08787284826</v>
      </c>
      <c r="D16" s="7">
        <f t="shared" si="2"/>
        <v>10</v>
      </c>
      <c r="E16" s="6">
        <f t="shared" si="0"/>
        <v>257427.00928376516</v>
      </c>
    </row>
    <row r="17" spans="1:5" x14ac:dyDescent="0.25">
      <c r="A17" s="1"/>
      <c r="B17" s="1" t="s">
        <v>5</v>
      </c>
      <c r="C17" s="6">
        <f t="shared" si="1"/>
        <v>318438.13084275398</v>
      </c>
      <c r="D17" s="7">
        <f t="shared" si="2"/>
        <v>11</v>
      </c>
      <c r="E17" s="6">
        <f t="shared" si="0"/>
        <v>256108.01887477993</v>
      </c>
    </row>
    <row r="18" spans="1:5" x14ac:dyDescent="0.25">
      <c r="A18" s="1"/>
      <c r="B18" s="1" t="s">
        <v>6</v>
      </c>
      <c r="C18" s="6">
        <f t="shared" si="1"/>
        <v>323142.66569097858</v>
      </c>
      <c r="D18" s="7">
        <f t="shared" si="2"/>
        <v>12</v>
      </c>
      <c r="E18" s="6">
        <f t="shared" si="0"/>
        <v>254795.78663660126</v>
      </c>
    </row>
    <row r="19" spans="1:5" x14ac:dyDescent="0.25">
      <c r="A19" s="1">
        <f>A15+1</f>
        <v>4</v>
      </c>
      <c r="B19" s="1" t="s">
        <v>3</v>
      </c>
      <c r="C19" s="6">
        <f t="shared" si="1"/>
        <v>327916.70430145547</v>
      </c>
      <c r="D19" s="7">
        <f t="shared" si="2"/>
        <v>13</v>
      </c>
      <c r="E19" s="6">
        <f t="shared" si="0"/>
        <v>253490.27794208395</v>
      </c>
    </row>
    <row r="20" spans="1:5" x14ac:dyDescent="0.25">
      <c r="A20" s="1"/>
      <c r="B20" s="1" t="s">
        <v>4</v>
      </c>
      <c r="C20" s="6">
        <f t="shared" si="1"/>
        <v>332761.27350746852</v>
      </c>
      <c r="D20" s="7">
        <f t="shared" si="2"/>
        <v>14</v>
      </c>
      <c r="E20" s="6">
        <f t="shared" si="0"/>
        <v>252191.45834150322</v>
      </c>
    </row>
    <row r="21" spans="1:5" x14ac:dyDescent="0.25">
      <c r="A21" s="1"/>
      <c r="B21" s="1" t="s">
        <v>5</v>
      </c>
      <c r="C21" s="6">
        <f t="shared" si="1"/>
        <v>337677.41531251051</v>
      </c>
      <c r="D21" s="7">
        <f t="shared" si="2"/>
        <v>15</v>
      </c>
      <c r="E21" s="6">
        <f t="shared" si="0"/>
        <v>250899.29356164607</v>
      </c>
    </row>
    <row r="22" spans="1:5" x14ac:dyDescent="0.25">
      <c r="A22" s="1"/>
      <c r="B22" s="1" t="s">
        <v>6</v>
      </c>
      <c r="C22" s="6">
        <f t="shared" si="1"/>
        <v>342666.1871144044</v>
      </c>
      <c r="D22" s="7">
        <f t="shared" si="2"/>
        <v>16</v>
      </c>
      <c r="E22" s="6">
        <f t="shared" si="0"/>
        <v>249613.74950490645</v>
      </c>
    </row>
    <row r="23" spans="1:5" x14ac:dyDescent="0.25">
      <c r="A23" s="1">
        <f>A19+1</f>
        <v>5</v>
      </c>
      <c r="B23" s="1" t="s">
        <v>3</v>
      </c>
      <c r="C23" s="6">
        <f t="shared" si="1"/>
        <v>347728.66193273582</v>
      </c>
      <c r="D23" s="7">
        <f t="shared" si="2"/>
        <v>17</v>
      </c>
      <c r="E23" s="6">
        <f t="shared" si="0"/>
        <v>248334.79224838596</v>
      </c>
    </row>
    <row r="24" spans="1:5" x14ac:dyDescent="0.25">
      <c r="A24" s="1"/>
      <c r="B24" s="1" t="s">
        <v>4</v>
      </c>
      <c r="C24" s="6">
        <f t="shared" si="1"/>
        <v>352865.92863964563</v>
      </c>
      <c r="D24" s="7">
        <f t="shared" si="2"/>
        <v>18</v>
      </c>
      <c r="E24" s="6">
        <f t="shared" si="0"/>
        <v>247062.38804299853</v>
      </c>
    </row>
    <row r="25" spans="1:5" x14ac:dyDescent="0.25">
      <c r="A25" s="1"/>
      <c r="B25" s="1" t="s">
        <v>5</v>
      </c>
      <c r="C25" s="6">
        <f t="shared" si="1"/>
        <v>358079.09219403198</v>
      </c>
      <c r="D25" s="7">
        <f t="shared" si="2"/>
        <v>19</v>
      </c>
      <c r="E25" s="6">
        <f t="shared" si="0"/>
        <v>245796.50331257965</v>
      </c>
    </row>
    <row r="26" spans="1:5" x14ac:dyDescent="0.25">
      <c r="A26" s="1"/>
      <c r="B26" s="1" t="s">
        <v>6</v>
      </c>
      <c r="C26" s="6">
        <f t="shared" si="1"/>
        <v>363369.2738792125</v>
      </c>
      <c r="D26" s="7">
        <f t="shared" si="2"/>
        <v>20</v>
      </c>
      <c r="E26" s="6">
        <f t="shared" si="0"/>
        <v>244537.10465300057</v>
      </c>
    </row>
    <row r="27" spans="1:5" x14ac:dyDescent="0.25">
      <c r="A27" s="1">
        <f>A23+1</f>
        <v>6</v>
      </c>
      <c r="B27" s="1" t="s">
        <v>3</v>
      </c>
      <c r="C27" s="6">
        <f t="shared" si="1"/>
        <v>368737.61154409777</v>
      </c>
      <c r="D27" s="7">
        <f t="shared" si="2"/>
        <v>21</v>
      </c>
      <c r="E27" s="6">
        <f t="shared" si="0"/>
        <v>243284.15883128688</v>
      </c>
    </row>
    <row r="28" spans="1:5" x14ac:dyDescent="0.25">
      <c r="A28" s="1"/>
      <c r="B28" s="1" t="s">
        <v>4</v>
      </c>
      <c r="C28" s="6">
        <f t="shared" si="1"/>
        <v>374185.25984792778</v>
      </c>
      <c r="D28" s="7">
        <f t="shared" si="2"/>
        <v>22</v>
      </c>
      <c r="E28" s="6">
        <f t="shared" si="0"/>
        <v>242037.63278474141</v>
      </c>
    </row>
    <row r="29" spans="1:5" x14ac:dyDescent="0.25">
      <c r="A29" s="1"/>
      <c r="B29" s="1" t="s">
        <v>5</v>
      </c>
      <c r="C29" s="6">
        <f t="shared" si="1"/>
        <v>379713.39050862379</v>
      </c>
      <c r="D29" s="7">
        <f t="shared" si="2"/>
        <v>23</v>
      </c>
      <c r="E29" s="6">
        <f t="shared" si="0"/>
        <v>240797.49362007176</v>
      </c>
    </row>
    <row r="30" spans="1:5" x14ac:dyDescent="0.25">
      <c r="A30" s="1"/>
      <c r="B30" s="1" t="s">
        <v>6</v>
      </c>
      <c r="C30" s="6">
        <f t="shared" si="1"/>
        <v>385323.19255480985</v>
      </c>
      <c r="D30" s="7">
        <f t="shared" si="2"/>
        <v>24</v>
      </c>
      <c r="E30" s="6">
        <f t="shared" si="0"/>
        <v>239563.70861252243</v>
      </c>
    </row>
    <row r="31" spans="1:5" x14ac:dyDescent="0.25">
      <c r="A31" s="1">
        <f>A27+1</f>
        <v>7</v>
      </c>
      <c r="B31" s="1" t="s">
        <v>3</v>
      </c>
      <c r="C31" s="6">
        <f t="shared" si="1"/>
        <v>391015.87258155708</v>
      </c>
      <c r="D31" s="7">
        <f t="shared" si="2"/>
        <v>25</v>
      </c>
      <c r="E31" s="6">
        <f t="shared" si="0"/>
        <v>238336.24520501122</v>
      </c>
    </row>
    <row r="32" spans="1:5" x14ac:dyDescent="0.25">
      <c r="A32" s="1"/>
      <c r="B32" s="1" t="s">
        <v>4</v>
      </c>
      <c r="C32" s="6">
        <f t="shared" si="1"/>
        <v>396792.65500990662</v>
      </c>
      <c r="D32" s="7">
        <f t="shared" si="2"/>
        <v>26</v>
      </c>
      <c r="E32" s="6">
        <f t="shared" si="0"/>
        <v>237115.07100727016</v>
      </c>
    </row>
    <row r="33" spans="1:5" x14ac:dyDescent="0.25">
      <c r="A33" s="1"/>
      <c r="B33" s="1" t="s">
        <v>5</v>
      </c>
      <c r="C33" s="6">
        <f t="shared" si="1"/>
        <v>402654.78235022654</v>
      </c>
      <c r="D33" s="7">
        <f t="shared" si="2"/>
        <v>27</v>
      </c>
      <c r="E33" s="6">
        <f t="shared" si="0"/>
        <v>235900.15379499082</v>
      </c>
    </row>
    <row r="34" spans="1:5" x14ac:dyDescent="0.25">
      <c r="A34" s="1"/>
      <c r="B34" s="1" t="s">
        <v>6</v>
      </c>
      <c r="C34" s="6">
        <f t="shared" si="1"/>
        <v>408603.51546945953</v>
      </c>
      <c r="D34" s="7">
        <f t="shared" si="2"/>
        <v>28</v>
      </c>
      <c r="E34" s="6">
        <f t="shared" si="0"/>
        <v>234691.46150897362</v>
      </c>
    </row>
    <row r="35" spans="1:5" x14ac:dyDescent="0.25">
      <c r="A35" s="1">
        <f>A31+1</f>
        <v>8</v>
      </c>
      <c r="B35" s="1" t="s">
        <v>3</v>
      </c>
      <c r="C35" s="6">
        <f t="shared" si="1"/>
        <v>414640.13386231899</v>
      </c>
      <c r="D35" s="7">
        <f t="shared" si="2"/>
        <v>29</v>
      </c>
      <c r="E35" s="6">
        <f t="shared" si="0"/>
        <v>233488.96225428258</v>
      </c>
    </row>
    <row r="36" spans="1:5" x14ac:dyDescent="0.25">
      <c r="A36" s="1"/>
      <c r="B36" s="1" t="s">
        <v>4</v>
      </c>
      <c r="C36" s="6">
        <f t="shared" si="1"/>
        <v>420765.93592649157</v>
      </c>
      <c r="D36" s="7">
        <f t="shared" si="2"/>
        <v>30</v>
      </c>
      <c r="E36" s="6">
        <f t="shared" si="0"/>
        <v>232292.6242994029</v>
      </c>
    </row>
    <row r="37" spans="1:5" x14ac:dyDescent="0.25">
      <c r="A37" s="1"/>
      <c r="B37" s="1" t="s">
        <v>5</v>
      </c>
      <c r="C37" s="6">
        <f t="shared" si="1"/>
        <v>426982.23924190551</v>
      </c>
      <c r="D37" s="7">
        <f t="shared" si="2"/>
        <v>31</v>
      </c>
      <c r="E37" s="6">
        <f t="shared" si="0"/>
        <v>231102.41607540421</v>
      </c>
    </row>
    <row r="38" spans="1:5" x14ac:dyDescent="0.25">
      <c r="A38" s="1"/>
      <c r="B38" s="1" t="s">
        <v>6</v>
      </c>
      <c r="C38" s="6">
        <f t="shared" si="1"/>
        <v>433290.38085412484</v>
      </c>
      <c r="D38" s="7">
        <f t="shared" si="2"/>
        <v>32</v>
      </c>
      <c r="E38" s="6">
        <f t="shared" si="0"/>
        <v>229918.30617510702</v>
      </c>
    </row>
    <row r="39" spans="1:5" x14ac:dyDescent="0.25">
      <c r="A39" s="1">
        <f>A35+1</f>
        <v>9</v>
      </c>
      <c r="B39" s="1" t="s">
        <v>3</v>
      </c>
      <c r="C39" s="6">
        <f t="shared" si="1"/>
        <v>439691.71756193053</v>
      </c>
      <c r="D39" s="7">
        <f t="shared" si="2"/>
        <v>33</v>
      </c>
      <c r="E39" s="6">
        <f t="shared" si="0"/>
        <v>228740.26335225458</v>
      </c>
    </row>
    <row r="40" spans="1:5" x14ac:dyDescent="0.25">
      <c r="A40" s="1"/>
      <c r="B40" s="1" t="s">
        <v>4</v>
      </c>
      <c r="C40" s="6">
        <f t="shared" si="1"/>
        <v>446187.62620914995</v>
      </c>
      <c r="D40" s="7">
        <f t="shared" si="2"/>
        <v>34</v>
      </c>
      <c r="E40" s="6">
        <f t="shared" si="0"/>
        <v>227568.25652068775</v>
      </c>
    </row>
    <row r="41" spans="1:5" x14ac:dyDescent="0.25">
      <c r="A41" s="1"/>
      <c r="B41" s="1" t="s">
        <v>5</v>
      </c>
      <c r="C41" s="6">
        <f t="shared" si="1"/>
        <v>452779.50398079818</v>
      </c>
      <c r="D41" s="7">
        <f t="shared" si="2"/>
        <v>35</v>
      </c>
      <c r="E41" s="6">
        <f t="shared" si="0"/>
        <v>226402.25475352499</v>
      </c>
    </row>
    <row r="42" spans="1:5" x14ac:dyDescent="0.25">
      <c r="A42" s="1"/>
      <c r="B42" s="1" t="s">
        <v>6</v>
      </c>
      <c r="C42" s="6">
        <f t="shared" si="1"/>
        <v>459468.76870359416</v>
      </c>
      <c r="D42" s="7">
        <f t="shared" si="2"/>
        <v>36</v>
      </c>
      <c r="E42" s="6">
        <f t="shared" si="0"/>
        <v>225242.22728234628</v>
      </c>
    </row>
    <row r="43" spans="1:5" x14ac:dyDescent="0.25">
      <c r="A43" s="1">
        <f>A39+1</f>
        <v>10</v>
      </c>
      <c r="B43" s="1" t="s">
        <v>3</v>
      </c>
      <c r="C43" s="6">
        <f t="shared" si="1"/>
        <v>466256.85915091663</v>
      </c>
      <c r="D43" s="7">
        <f t="shared" si="2"/>
        <v>37</v>
      </c>
      <c r="E43" s="6">
        <f t="shared" si="0"/>
        <v>224088.14349638109</v>
      </c>
    </row>
    <row r="44" spans="1:5" x14ac:dyDescent="0.25">
      <c r="A44" s="1"/>
      <c r="B44" s="1" t="s">
        <v>4</v>
      </c>
      <c r="C44" s="6">
        <f t="shared" si="1"/>
        <v>473145.23535226547</v>
      </c>
      <c r="D44" s="7">
        <f t="shared" si="2"/>
        <v>38</v>
      </c>
      <c r="E44" s="6">
        <f t="shared" si="0"/>
        <v>222939.97294170069</v>
      </c>
    </row>
    <row r="45" spans="1:5" x14ac:dyDescent="0.25">
      <c r="A45" s="1"/>
      <c r="B45" s="1" t="s">
        <v>5</v>
      </c>
      <c r="C45" s="6">
        <f t="shared" si="1"/>
        <v>480135.37890729512</v>
      </c>
      <c r="D45" s="7">
        <f t="shared" si="2"/>
        <v>39</v>
      </c>
      <c r="E45" s="6">
        <f t="shared" si="0"/>
        <v>221797.68532041466</v>
      </c>
    </row>
    <row r="46" spans="1:5" x14ac:dyDescent="0.25">
      <c r="A46" s="1"/>
      <c r="B46" s="1" t="s">
        <v>6</v>
      </c>
      <c r="C46" s="6">
        <f t="shared" si="1"/>
        <v>487228.79330448713</v>
      </c>
      <c r="D46" s="7">
        <f t="shared" si="2"/>
        <v>40</v>
      </c>
      <c r="E46" s="6">
        <f t="shared" si="0"/>
        <v>220661.2504898709</v>
      </c>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F31" sqref="F31"/>
    </sheetView>
  </sheetViews>
  <sheetFormatPr defaultColWidth="9.140625" defaultRowHeight="15" x14ac:dyDescent="0.25"/>
  <cols>
    <col min="1" max="1" width="15.7109375" customWidth="1"/>
    <col min="2" max="3" width="12.7109375" customWidth="1"/>
    <col min="4" max="4" width="15.7109375" customWidth="1"/>
    <col min="5" max="5" width="12.7109375" customWidth="1"/>
  </cols>
  <sheetData>
    <row r="1" spans="1:5" x14ac:dyDescent="0.25">
      <c r="A1" s="21" t="s">
        <v>20</v>
      </c>
      <c r="B1" s="21"/>
      <c r="D1" s="21" t="s">
        <v>21</v>
      </c>
      <c r="E1" s="21"/>
    </row>
    <row r="2" spans="1:5" x14ac:dyDescent="0.25">
      <c r="A2" s="8" t="s">
        <v>23</v>
      </c>
      <c r="B2" s="8"/>
      <c r="D2" s="8" t="s">
        <v>23</v>
      </c>
      <c r="E2" s="8"/>
    </row>
    <row r="3" spans="1:5" x14ac:dyDescent="0.25">
      <c r="A3" s="9" t="s">
        <v>22</v>
      </c>
      <c r="B3" s="10">
        <v>1000</v>
      </c>
      <c r="D3" s="9" t="s">
        <v>22</v>
      </c>
      <c r="E3" s="10">
        <v>1000</v>
      </c>
    </row>
    <row r="4" spans="1:5" x14ac:dyDescent="0.25">
      <c r="A4" s="9" t="s">
        <v>24</v>
      </c>
      <c r="B4" s="11">
        <v>0.04</v>
      </c>
      <c r="D4" s="9" t="s">
        <v>24</v>
      </c>
      <c r="E4" s="19">
        <v>2.5000000000000001E-2</v>
      </c>
    </row>
    <row r="5" spans="1:5" x14ac:dyDescent="0.25">
      <c r="A5" s="9" t="s">
        <v>25</v>
      </c>
      <c r="B5" s="12" t="s">
        <v>26</v>
      </c>
      <c r="D5" s="9" t="s">
        <v>25</v>
      </c>
      <c r="E5" s="12" t="s">
        <v>26</v>
      </c>
    </row>
    <row r="6" spans="1:5" x14ac:dyDescent="0.25">
      <c r="A6" s="9" t="s">
        <v>27</v>
      </c>
      <c r="B6" s="10" t="s">
        <v>31</v>
      </c>
      <c r="D6" s="9" t="s">
        <v>27</v>
      </c>
      <c r="E6" s="10" t="s">
        <v>31</v>
      </c>
    </row>
    <row r="7" spans="1:5" x14ac:dyDescent="0.25">
      <c r="A7" s="9" t="s">
        <v>28</v>
      </c>
      <c r="B7" s="20">
        <v>0.03</v>
      </c>
      <c r="D7" s="9" t="s">
        <v>28</v>
      </c>
      <c r="E7" s="13">
        <v>0.03</v>
      </c>
    </row>
    <row r="10" spans="1:5" x14ac:dyDescent="0.25">
      <c r="A10" s="14" t="s">
        <v>30</v>
      </c>
      <c r="B10" s="1">
        <f>B3*B4/2</f>
        <v>20</v>
      </c>
      <c r="D10" s="14" t="s">
        <v>30</v>
      </c>
      <c r="E10" s="1">
        <f>E3*E4/2</f>
        <v>12.5</v>
      </c>
    </row>
    <row r="11" spans="1:5" x14ac:dyDescent="0.25">
      <c r="A11" s="15" t="s">
        <v>29</v>
      </c>
      <c r="B11" s="16">
        <f>B10/(B7/2)*(1-1/(1+B7/2)^10)</f>
        <v>184.44369103708718</v>
      </c>
      <c r="D11" s="15" t="s">
        <v>29</v>
      </c>
      <c r="E11" s="16">
        <f>E10/(E7/2)*(1-1/(1+E7/2)^10)</f>
        <v>115.27730689817949</v>
      </c>
    </row>
    <row r="12" spans="1:5" x14ac:dyDescent="0.25">
      <c r="A12" s="17" t="s">
        <v>32</v>
      </c>
      <c r="B12" s="2">
        <f>B3/(1+B7/2)^10</f>
        <v>861.66723172218462</v>
      </c>
      <c r="D12" s="17" t="s">
        <v>32</v>
      </c>
      <c r="E12" s="2">
        <f>E3/(1+E7/2)^10</f>
        <v>861.66723172218462</v>
      </c>
    </row>
    <row r="13" spans="1:5" x14ac:dyDescent="0.25">
      <c r="A13" s="17" t="s">
        <v>33</v>
      </c>
      <c r="B13" s="18">
        <f>B12+B11</f>
        <v>1046.1109227592717</v>
      </c>
      <c r="D13" s="17" t="s">
        <v>33</v>
      </c>
      <c r="E13" s="18">
        <f>E12+E11</f>
        <v>976.94453862036414</v>
      </c>
    </row>
    <row r="14" spans="1:5" x14ac:dyDescent="0.25">
      <c r="A14" s="1"/>
      <c r="B14" s="1"/>
    </row>
    <row r="15" spans="1:5" x14ac:dyDescent="0.25">
      <c r="A15" s="1"/>
      <c r="B15" s="1"/>
    </row>
    <row r="16" spans="1:5" x14ac:dyDescent="0.25">
      <c r="A16" s="1"/>
      <c r="B16" s="1"/>
    </row>
    <row r="17" spans="1:5" x14ac:dyDescent="0.25">
      <c r="A17" s="1"/>
      <c r="B17" s="1"/>
    </row>
    <row r="18" spans="1:5" x14ac:dyDescent="0.25">
      <c r="A18" s="1"/>
      <c r="B18" s="1"/>
    </row>
    <row r="19" spans="1:5" x14ac:dyDescent="0.25">
      <c r="A19" s="1"/>
      <c r="B19" s="1"/>
    </row>
    <row r="20" spans="1:5" x14ac:dyDescent="0.25">
      <c r="A20" s="1"/>
      <c r="B20" s="1"/>
      <c r="E20" s="4"/>
    </row>
    <row r="21" spans="1:5" x14ac:dyDescent="0.25">
      <c r="A21" s="1"/>
      <c r="B21" s="1"/>
    </row>
    <row r="22" spans="1:5" x14ac:dyDescent="0.25">
      <c r="A22" s="1"/>
    </row>
    <row r="23" spans="1:5" x14ac:dyDescent="0.25">
      <c r="A23" s="1"/>
    </row>
    <row r="24" spans="1:5" x14ac:dyDescent="0.25">
      <c r="A24" s="1"/>
    </row>
    <row r="25" spans="1:5" x14ac:dyDescent="0.25">
      <c r="A25" s="1"/>
    </row>
    <row r="26" spans="1:5" x14ac:dyDescent="0.25">
      <c r="A26" s="1"/>
    </row>
  </sheetData>
  <mergeCells count="2">
    <mergeCell ref="A1:B1"/>
    <mergeCell ref="D1:E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Q2</vt:lpstr>
      <vt:lpstr>Q1</vt:lpstr>
    </vt:vector>
  </TitlesOfParts>
  <Company>FIN-TBS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SRA-ESPAD</dc:creator>
  <cp:lastModifiedBy>Jean-Francois Nadeau</cp:lastModifiedBy>
  <dcterms:created xsi:type="dcterms:W3CDTF">2013-03-24T00:45:19Z</dcterms:created>
  <dcterms:modified xsi:type="dcterms:W3CDTF">2017-04-09T21:03:25Z</dcterms:modified>
</cp:coreProperties>
</file>