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CLASS NOTES\Accounting Concepts 2\"/>
    </mc:Choice>
  </mc:AlternateContent>
  <bookViews>
    <workbookView xWindow="0" yWindow="0" windowWidth="20490" windowHeight="7530"/>
  </bookViews>
  <sheets>
    <sheet name="BUDGET" sheetId="1" r:id="rId1"/>
  </sheets>
  <calcPr calcId="162913"/>
</workbook>
</file>

<file path=xl/calcChain.xml><?xml version="1.0" encoding="utf-8"?>
<calcChain xmlns="http://schemas.openxmlformats.org/spreadsheetml/2006/main">
  <c r="M87" i="1" l="1"/>
  <c r="L87" i="1"/>
  <c r="K87" i="1"/>
  <c r="J87" i="1"/>
  <c r="I87" i="1"/>
  <c r="H87" i="1"/>
  <c r="G87" i="1"/>
  <c r="F87" i="1"/>
  <c r="E87" i="1"/>
  <c r="D87" i="1"/>
  <c r="C87" i="1"/>
  <c r="B87" i="1"/>
  <c r="N87" i="1" s="1"/>
  <c r="M86" i="1"/>
  <c r="M88" i="1" s="1"/>
  <c r="M108" i="1" s="1"/>
  <c r="L86" i="1"/>
  <c r="L88" i="1" s="1"/>
  <c r="L108" i="1" s="1"/>
  <c r="K86" i="1"/>
  <c r="K88" i="1" s="1"/>
  <c r="K108" i="1" s="1"/>
  <c r="J86" i="1"/>
  <c r="J88" i="1" s="1"/>
  <c r="J108" i="1" s="1"/>
  <c r="I86" i="1"/>
  <c r="I88" i="1" s="1"/>
  <c r="I108" i="1" s="1"/>
  <c r="H86" i="1"/>
  <c r="H88" i="1" s="1"/>
  <c r="H108" i="1" s="1"/>
  <c r="G86" i="1"/>
  <c r="G88" i="1" s="1"/>
  <c r="G108" i="1" s="1"/>
  <c r="F86" i="1"/>
  <c r="F88" i="1" s="1"/>
  <c r="F108" i="1" s="1"/>
  <c r="E86" i="1"/>
  <c r="E88" i="1" s="1"/>
  <c r="E108" i="1" s="1"/>
  <c r="D86" i="1"/>
  <c r="D88" i="1" s="1"/>
  <c r="D108" i="1" s="1"/>
  <c r="C86" i="1"/>
  <c r="C88" i="1" s="1"/>
  <c r="C108" i="1" s="1"/>
  <c r="B86" i="1"/>
  <c r="B88" i="1" s="1"/>
  <c r="B84" i="1"/>
  <c r="B83" i="1"/>
  <c r="B78" i="1"/>
  <c r="B77" i="1"/>
  <c r="B79" i="1" s="1"/>
  <c r="B72" i="1"/>
  <c r="B71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B64" i="1"/>
  <c r="B61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B59" i="1"/>
  <c r="M45" i="1"/>
  <c r="M109" i="1" s="1"/>
  <c r="L45" i="1"/>
  <c r="L109" i="1" s="1"/>
  <c r="K45" i="1"/>
  <c r="K109" i="1" s="1"/>
  <c r="J45" i="1"/>
  <c r="J109" i="1" s="1"/>
  <c r="I45" i="1"/>
  <c r="I109" i="1" s="1"/>
  <c r="H45" i="1"/>
  <c r="H109" i="1" s="1"/>
  <c r="G45" i="1"/>
  <c r="G109" i="1" s="1"/>
  <c r="F45" i="1"/>
  <c r="F109" i="1" s="1"/>
  <c r="E45" i="1"/>
  <c r="E109" i="1" s="1"/>
  <c r="D45" i="1"/>
  <c r="D109" i="1" s="1"/>
  <c r="C45" i="1"/>
  <c r="C109" i="1" s="1"/>
  <c r="B45" i="1"/>
  <c r="B109" i="1" s="1"/>
  <c r="D29" i="1"/>
  <c r="D64" i="1" s="1"/>
  <c r="D66" i="1" s="1"/>
  <c r="C29" i="1"/>
  <c r="C28" i="1"/>
  <c r="C77" i="1" s="1"/>
  <c r="C18" i="1"/>
  <c r="B18" i="1"/>
  <c r="B99" i="1" l="1"/>
  <c r="D101" i="1"/>
  <c r="E29" i="1"/>
  <c r="C72" i="1"/>
  <c r="C84" i="1"/>
  <c r="C59" i="1"/>
  <c r="C61" i="1" s="1"/>
  <c r="B66" i="1"/>
  <c r="C83" i="1"/>
  <c r="C85" i="1" s="1"/>
  <c r="N88" i="1"/>
  <c r="B108" i="1"/>
  <c r="F110" i="1"/>
  <c r="J110" i="1"/>
  <c r="D78" i="1"/>
  <c r="D84" i="1"/>
  <c r="C110" i="1"/>
  <c r="G110" i="1"/>
  <c r="K110" i="1"/>
  <c r="B73" i="1"/>
  <c r="D72" i="1"/>
  <c r="C78" i="1"/>
  <c r="D110" i="1"/>
  <c r="H110" i="1"/>
  <c r="L110" i="1"/>
  <c r="D28" i="1"/>
  <c r="N109" i="1"/>
  <c r="C64" i="1"/>
  <c r="C66" i="1" s="1"/>
  <c r="C71" i="1"/>
  <c r="C73" i="1" s="1"/>
  <c r="C98" i="1" s="1"/>
  <c r="E110" i="1"/>
  <c r="I110" i="1"/>
  <c r="M110" i="1"/>
  <c r="B85" i="1"/>
  <c r="N86" i="1"/>
  <c r="C79" i="1" l="1"/>
  <c r="C101" i="1"/>
  <c r="C67" i="1"/>
  <c r="C100" i="1"/>
  <c r="C89" i="1"/>
  <c r="D83" i="1"/>
  <c r="D77" i="1"/>
  <c r="E28" i="1"/>
  <c r="D59" i="1"/>
  <c r="D61" i="1" s="1"/>
  <c r="D67" i="1" s="1"/>
  <c r="D71" i="1"/>
  <c r="D73" i="1" s="1"/>
  <c r="D98" i="1" s="1"/>
  <c r="B100" i="1"/>
  <c r="B89" i="1"/>
  <c r="B98" i="1"/>
  <c r="B110" i="1"/>
  <c r="N108" i="1"/>
  <c r="B101" i="1"/>
  <c r="B67" i="1"/>
  <c r="E84" i="1"/>
  <c r="E72" i="1"/>
  <c r="E78" i="1"/>
  <c r="F29" i="1"/>
  <c r="E64" i="1"/>
  <c r="E66" i="1" s="1"/>
  <c r="D95" i="1" l="1"/>
  <c r="D102" i="1"/>
  <c r="E101" i="1"/>
  <c r="E67" i="1"/>
  <c r="E77" i="1"/>
  <c r="E79" i="1" s="1"/>
  <c r="E99" i="1" s="1"/>
  <c r="E59" i="1"/>
  <c r="E61" i="1" s="1"/>
  <c r="E83" i="1"/>
  <c r="E85" i="1" s="1"/>
  <c r="E71" i="1"/>
  <c r="F28" i="1"/>
  <c r="F84" i="1"/>
  <c r="F78" i="1"/>
  <c r="F72" i="1"/>
  <c r="F64" i="1"/>
  <c r="G29" i="1"/>
  <c r="B102" i="1"/>
  <c r="B95" i="1"/>
  <c r="B103" i="1"/>
  <c r="D79" i="1"/>
  <c r="D99" i="1" s="1"/>
  <c r="C102" i="1"/>
  <c r="C95" i="1"/>
  <c r="C99" i="1"/>
  <c r="D85" i="1"/>
  <c r="N110" i="1"/>
  <c r="E100" i="1" l="1"/>
  <c r="E89" i="1"/>
  <c r="D100" i="1"/>
  <c r="D89" i="1"/>
  <c r="C103" i="1"/>
  <c r="B105" i="1"/>
  <c r="F83" i="1"/>
  <c r="F85" i="1" s="1"/>
  <c r="F59" i="1"/>
  <c r="F71" i="1"/>
  <c r="F73" i="1" s="1"/>
  <c r="F98" i="1" s="1"/>
  <c r="F77" i="1"/>
  <c r="G28" i="1"/>
  <c r="G72" i="1"/>
  <c r="G84" i="1"/>
  <c r="G64" i="1"/>
  <c r="G66" i="1" s="1"/>
  <c r="H29" i="1"/>
  <c r="G78" i="1"/>
  <c r="E102" i="1"/>
  <c r="E95" i="1"/>
  <c r="F66" i="1"/>
  <c r="C105" i="1"/>
  <c r="E73" i="1"/>
  <c r="F101" i="1" l="1"/>
  <c r="H78" i="1"/>
  <c r="H84" i="1"/>
  <c r="H72" i="1"/>
  <c r="H64" i="1"/>
  <c r="H66" i="1" s="1"/>
  <c r="I29" i="1"/>
  <c r="G77" i="1"/>
  <c r="G79" i="1" s="1"/>
  <c r="G99" i="1" s="1"/>
  <c r="G71" i="1"/>
  <c r="G83" i="1"/>
  <c r="G85" i="1" s="1"/>
  <c r="G59" i="1"/>
  <c r="G61" i="1" s="1"/>
  <c r="G67" i="1" s="1"/>
  <c r="H28" i="1"/>
  <c r="F100" i="1"/>
  <c r="F89" i="1"/>
  <c r="D103" i="1"/>
  <c r="D105" i="1" s="1"/>
  <c r="G101" i="1"/>
  <c r="F79" i="1"/>
  <c r="B112" i="1"/>
  <c r="B119" i="1"/>
  <c r="C119" i="1"/>
  <c r="C121" i="1" s="1"/>
  <c r="C123" i="1" s="1"/>
  <c r="C124" i="1" s="1"/>
  <c r="C112" i="1"/>
  <c r="E98" i="1"/>
  <c r="F61" i="1"/>
  <c r="F67" i="1" s="1"/>
  <c r="F102" i="1" l="1"/>
  <c r="F95" i="1"/>
  <c r="G102" i="1"/>
  <c r="G95" i="1"/>
  <c r="E103" i="1"/>
  <c r="E105" i="1" s="1"/>
  <c r="D119" i="1"/>
  <c r="D121" i="1" s="1"/>
  <c r="D123" i="1" s="1"/>
  <c r="D124" i="1" s="1"/>
  <c r="D112" i="1"/>
  <c r="H83" i="1"/>
  <c r="H85" i="1" s="1"/>
  <c r="I28" i="1"/>
  <c r="H77" i="1"/>
  <c r="H59" i="1"/>
  <c r="H61" i="1" s="1"/>
  <c r="H71" i="1"/>
  <c r="H73" i="1" s="1"/>
  <c r="H98" i="1" s="1"/>
  <c r="F99" i="1"/>
  <c r="I84" i="1"/>
  <c r="I72" i="1"/>
  <c r="J29" i="1"/>
  <c r="I78" i="1"/>
  <c r="I64" i="1"/>
  <c r="I66" i="1" s="1"/>
  <c r="B121" i="1"/>
  <c r="G100" i="1"/>
  <c r="G89" i="1"/>
  <c r="H101" i="1"/>
  <c r="H67" i="1"/>
  <c r="G73" i="1"/>
  <c r="G98" i="1" l="1"/>
  <c r="I101" i="1"/>
  <c r="H79" i="1"/>
  <c r="H95" i="1"/>
  <c r="H102" i="1"/>
  <c r="B123" i="1"/>
  <c r="J84" i="1"/>
  <c r="J78" i="1"/>
  <c r="J64" i="1"/>
  <c r="J66" i="1" s="1"/>
  <c r="J72" i="1"/>
  <c r="K29" i="1"/>
  <c r="F103" i="1"/>
  <c r="I77" i="1"/>
  <c r="I79" i="1" s="1"/>
  <c r="I99" i="1" s="1"/>
  <c r="I83" i="1"/>
  <c r="I85" i="1" s="1"/>
  <c r="I59" i="1"/>
  <c r="I61" i="1" s="1"/>
  <c r="I67" i="1" s="1"/>
  <c r="I71" i="1"/>
  <c r="J28" i="1"/>
  <c r="F105" i="1"/>
  <c r="H100" i="1"/>
  <c r="H89" i="1"/>
  <c r="E119" i="1"/>
  <c r="E112" i="1"/>
  <c r="I102" i="1" l="1"/>
  <c r="I95" i="1"/>
  <c r="K72" i="1"/>
  <c r="K84" i="1"/>
  <c r="K64" i="1"/>
  <c r="K66" i="1" s="1"/>
  <c r="K78" i="1"/>
  <c r="L29" i="1"/>
  <c r="J83" i="1"/>
  <c r="J85" i="1" s="1"/>
  <c r="J59" i="1"/>
  <c r="J61" i="1" s="1"/>
  <c r="K28" i="1"/>
  <c r="J77" i="1"/>
  <c r="J79" i="1" s="1"/>
  <c r="J99" i="1" s="1"/>
  <c r="J71" i="1"/>
  <c r="J73" i="1" s="1"/>
  <c r="J98" i="1" s="1"/>
  <c r="B124" i="1"/>
  <c r="F112" i="1"/>
  <c r="F119" i="1"/>
  <c r="F121" i="1" s="1"/>
  <c r="F123" i="1" s="1"/>
  <c r="F124" i="1" s="1"/>
  <c r="I100" i="1"/>
  <c r="I89" i="1"/>
  <c r="E121" i="1"/>
  <c r="I73" i="1"/>
  <c r="J101" i="1"/>
  <c r="J67" i="1"/>
  <c r="H99" i="1"/>
  <c r="G103" i="1"/>
  <c r="G105" i="1" s="1"/>
  <c r="E123" i="1" l="1"/>
  <c r="J100" i="1"/>
  <c r="J89" i="1"/>
  <c r="L78" i="1"/>
  <c r="L84" i="1"/>
  <c r="M29" i="1"/>
  <c r="L72" i="1"/>
  <c r="L64" i="1"/>
  <c r="L66" i="1" s="1"/>
  <c r="H103" i="1"/>
  <c r="H105" i="1" s="1"/>
  <c r="I98" i="1"/>
  <c r="J102" i="1"/>
  <c r="J103" i="1" s="1"/>
  <c r="J95" i="1"/>
  <c r="K83" i="1"/>
  <c r="K85" i="1" s="1"/>
  <c r="K77" i="1"/>
  <c r="K79" i="1" s="1"/>
  <c r="K71" i="1"/>
  <c r="K73" i="1" s="1"/>
  <c r="K98" i="1" s="1"/>
  <c r="K59" i="1"/>
  <c r="K61" i="1" s="1"/>
  <c r="L28" i="1"/>
  <c r="K101" i="1"/>
  <c r="K67" i="1"/>
  <c r="G119" i="1"/>
  <c r="G112" i="1"/>
  <c r="G121" i="1" l="1"/>
  <c r="K102" i="1"/>
  <c r="K95" i="1"/>
  <c r="H119" i="1"/>
  <c r="H121" i="1" s="1"/>
  <c r="H123" i="1" s="1"/>
  <c r="H124" i="1" s="1"/>
  <c r="H112" i="1"/>
  <c r="K99" i="1"/>
  <c r="K103" i="1" s="1"/>
  <c r="L101" i="1"/>
  <c r="L67" i="1"/>
  <c r="L71" i="1"/>
  <c r="L73" i="1" s="1"/>
  <c r="L98" i="1" s="1"/>
  <c r="L83" i="1"/>
  <c r="L85" i="1" s="1"/>
  <c r="L77" i="1"/>
  <c r="L79" i="1" s="1"/>
  <c r="L99" i="1" s="1"/>
  <c r="M28" i="1"/>
  <c r="L59" i="1"/>
  <c r="L61" i="1" s="1"/>
  <c r="K100" i="1"/>
  <c r="K89" i="1"/>
  <c r="I103" i="1"/>
  <c r="I105" i="1" s="1"/>
  <c r="E124" i="1"/>
  <c r="J105" i="1"/>
  <c r="M84" i="1"/>
  <c r="N84" i="1" s="1"/>
  <c r="M72" i="1"/>
  <c r="N72" i="1" s="1"/>
  <c r="M78" i="1"/>
  <c r="N78" i="1" s="1"/>
  <c r="M64" i="1"/>
  <c r="I119" i="1" l="1"/>
  <c r="I121" i="1" s="1"/>
  <c r="I123" i="1" s="1"/>
  <c r="I124" i="1" s="1"/>
  <c r="I112" i="1"/>
  <c r="M77" i="1"/>
  <c r="M83" i="1"/>
  <c r="M59" i="1"/>
  <c r="M71" i="1"/>
  <c r="L95" i="1"/>
  <c r="L102" i="1"/>
  <c r="K105" i="1"/>
  <c r="L100" i="1"/>
  <c r="L89" i="1"/>
  <c r="M66" i="1"/>
  <c r="N64" i="1"/>
  <c r="N66" i="1" s="1"/>
  <c r="J112" i="1"/>
  <c r="J119" i="1"/>
  <c r="J121" i="1" s="1"/>
  <c r="J123" i="1" s="1"/>
  <c r="J124" i="1" s="1"/>
  <c r="L103" i="1"/>
  <c r="G123" i="1"/>
  <c r="M101" i="1" l="1"/>
  <c r="N101" i="1" s="1"/>
  <c r="M85" i="1"/>
  <c r="N83" i="1"/>
  <c r="L105" i="1"/>
  <c r="M79" i="1"/>
  <c r="N77" i="1"/>
  <c r="K119" i="1"/>
  <c r="K121" i="1" s="1"/>
  <c r="K123" i="1" s="1"/>
  <c r="K124" i="1" s="1"/>
  <c r="K112" i="1"/>
  <c r="M73" i="1"/>
  <c r="N71" i="1"/>
  <c r="G124" i="1"/>
  <c r="M61" i="1"/>
  <c r="M67" i="1" s="1"/>
  <c r="N59" i="1"/>
  <c r="N61" i="1" s="1"/>
  <c r="N67" i="1" s="1"/>
  <c r="M102" i="1" l="1"/>
  <c r="N102" i="1" s="1"/>
  <c r="M95" i="1"/>
  <c r="M99" i="1"/>
  <c r="N99" i="1" s="1"/>
  <c r="N79" i="1"/>
  <c r="M100" i="1"/>
  <c r="N100" i="1" s="1"/>
  <c r="M89" i="1"/>
  <c r="N89" i="1" s="1"/>
  <c r="N85" i="1"/>
  <c r="M98" i="1"/>
  <c r="N73" i="1"/>
  <c r="L119" i="1"/>
  <c r="L121" i="1" s="1"/>
  <c r="L123" i="1" s="1"/>
  <c r="L124" i="1" s="1"/>
  <c r="L112" i="1"/>
  <c r="M103" i="1" l="1"/>
  <c r="N98" i="1"/>
  <c r="N103" i="1" s="1"/>
  <c r="M105" i="1"/>
  <c r="N95" i="1"/>
  <c r="M119" i="1" l="1"/>
  <c r="M112" i="1"/>
  <c r="N112" i="1" s="1"/>
  <c r="M121" i="1" l="1"/>
  <c r="N119" i="1"/>
  <c r="N121" i="1" l="1"/>
  <c r="M123" i="1"/>
  <c r="M124" i="1" l="1"/>
  <c r="N124" i="1" s="1"/>
  <c r="N123" i="1"/>
</calcChain>
</file>

<file path=xl/comments1.xml><?xml version="1.0" encoding="utf-8"?>
<comments xmlns="http://schemas.openxmlformats.org/spreadsheetml/2006/main">
  <authors>
    <author/>
  </authors>
  <commentList>
    <comment ref="G43" authorId="0" shapeId="0">
      <text>
        <r>
          <rPr>
            <sz val="11"/>
            <color rgb="FF000000"/>
            <rFont val="Calibri"/>
          </rPr>
          <t>Rod Delcourt:
In June, the plan is to purchase some new euipment.</t>
        </r>
      </text>
    </comment>
    <comment ref="A70" authorId="0" shapeId="0">
      <text>
        <r>
          <rPr>
            <sz val="11"/>
            <color rgb="FF000000"/>
            <rFont val="Calibri"/>
          </rPr>
          <t xml:space="preserve">Straw Hat operates on a JIT basis and sources the DM as required and does not maintain any inventories.
 </t>
        </r>
      </text>
    </comment>
  </commentList>
</comments>
</file>

<file path=xl/sharedStrings.xml><?xml version="1.0" encoding="utf-8"?>
<sst xmlns="http://schemas.openxmlformats.org/spreadsheetml/2006/main" count="107" uniqueCount="88">
  <si>
    <t>ACC2313 Budgeting Assignment</t>
  </si>
  <si>
    <t>Straw Hat Company Inc. produces and sells two models of a product. Sales of the Adult model have been decreasing and the sales</t>
  </si>
  <si>
    <t>of the Youth model have been increasing resulting in Net Losses for the past two years.</t>
  </si>
  <si>
    <t>The following information has been provided by management:</t>
  </si>
  <si>
    <t xml:space="preserve"> </t>
  </si>
  <si>
    <t xml:space="preserve">Youth </t>
  </si>
  <si>
    <t>Adult</t>
  </si>
  <si>
    <t>The following amounts are to be used for all months:</t>
  </si>
  <si>
    <t>Retail Price per unit</t>
  </si>
  <si>
    <t>Variabe Product Costs per unit</t>
  </si>
  <si>
    <t xml:space="preserve">   Direct Material</t>
  </si>
  <si>
    <t xml:space="preserve">   Direct Labour </t>
  </si>
  <si>
    <t xml:space="preserve">   Variable Overhead</t>
  </si>
  <si>
    <t xml:space="preserve">   Total Variable Product Cost per unit</t>
  </si>
  <si>
    <t>Fixed Product Overhead Costs per month</t>
  </si>
  <si>
    <t>Management has also compiled the following information to be used in preparing 2017's budget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</si>
  <si>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</si>
  <si>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</si>
  <si>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</si>
  <si>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</si>
  <si>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</si>
  <si>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</si>
  <si>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</si>
  <si>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</si>
  <si>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</si>
  <si>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</si>
  <si>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</si>
  <si>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</si>
  <si>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Forecast Unit Sales - Youth model</t>
  </si>
  <si>
    <t>Forecast Unit Sales - Adult model</t>
  </si>
  <si>
    <t>Variable Period costs</t>
  </si>
  <si>
    <t>Sales Commission (% of Adult Sales revenue $)</t>
  </si>
  <si>
    <t>Sales Processing and Banking fees (% of Total Sales revenue $)</t>
  </si>
  <si>
    <t>Fixed Period Costs</t>
  </si>
  <si>
    <t>Advertising</t>
  </si>
  <si>
    <t>Salaries and Benefits</t>
  </si>
  <si>
    <t>Utilities</t>
  </si>
  <si>
    <t>Professional Fees</t>
  </si>
  <si>
    <t>Interest</t>
  </si>
  <si>
    <t>Depreciation</t>
  </si>
  <si>
    <t>Rent</t>
  </si>
  <si>
    <t xml:space="preserve">     Total Fixed Period Costs</t>
  </si>
  <si>
    <t>REQUIRED</t>
  </si>
  <si>
    <t>USING PROPER EXCEL TECHNIQUE, COMPLETE THE FOLLOWING SCHEDULES FOR 2017</t>
  </si>
  <si>
    <t>Total Year</t>
  </si>
  <si>
    <t>SALES BUDGET</t>
  </si>
  <si>
    <t>Youth model:</t>
  </si>
  <si>
    <t xml:space="preserve">     Unit Sales</t>
  </si>
  <si>
    <t xml:space="preserve">     Price per Unit</t>
  </si>
  <si>
    <t>Total Revenue - Youth</t>
  </si>
  <si>
    <t>Adult model:</t>
  </si>
  <si>
    <t>Total Revenue - Adult</t>
  </si>
  <si>
    <t>Total Sales Revenue</t>
  </si>
  <si>
    <t>DIRECT MATERIALS BUDGET</t>
  </si>
  <si>
    <t>Youth model</t>
  </si>
  <si>
    <t>Adult model</t>
  </si>
  <si>
    <t>Total Direct Material Costs</t>
  </si>
  <si>
    <t>DIRECT LABOUR BUDGET</t>
  </si>
  <si>
    <t>Total Direct Labour Costs</t>
  </si>
  <si>
    <t>OVERHEAD BUDGET - Product Costs</t>
  </si>
  <si>
    <t>Variable Overhead Costs - Youth model</t>
  </si>
  <si>
    <t>Variable Overhead Costs - Adult model</t>
  </si>
  <si>
    <t xml:space="preserve">       Total Variable Overhead Costs</t>
  </si>
  <si>
    <t>Fixed Overhead Costs - Youth model</t>
  </si>
  <si>
    <t>Fixed Overhead Costs - Adult model</t>
  </si>
  <si>
    <t xml:space="preserve">       Total Fixed Overhead Costs</t>
  </si>
  <si>
    <t>Total Overhead Costs</t>
  </si>
  <si>
    <t>CONTRIBUTION INCOME STATEMENT</t>
  </si>
  <si>
    <t>Sales Revenue</t>
  </si>
  <si>
    <t>Less Variable Expenses:</t>
  </si>
  <si>
    <t xml:space="preserve">      Direct Materials</t>
  </si>
  <si>
    <t xml:space="preserve">      Direct Labour</t>
  </si>
  <si>
    <t xml:space="preserve">      Variable Overhead</t>
  </si>
  <si>
    <t xml:space="preserve">      Commissions</t>
  </si>
  <si>
    <t xml:space="preserve">      Sales Processing Fees</t>
  </si>
  <si>
    <t>Total Variable Expenses</t>
  </si>
  <si>
    <t>Contribution Margin</t>
  </si>
  <si>
    <t>Less Fixed Expenses:</t>
  </si>
  <si>
    <t xml:space="preserve">      Fixed Product Cost Overhead</t>
  </si>
  <si>
    <t xml:space="preserve">      Fixed Period Cost Overhead</t>
  </si>
  <si>
    <t>Total Fixed Expenses</t>
  </si>
  <si>
    <t>NET INCOME</t>
  </si>
  <si>
    <t>PROFITABILITY ANALYSIS - monthly</t>
  </si>
  <si>
    <t>Fixed Costs</t>
  </si>
  <si>
    <t>Contribution Margin Ratio</t>
  </si>
  <si>
    <t>Break-Even Sales Revenue</t>
  </si>
  <si>
    <t>Margin of Safety</t>
  </si>
  <si>
    <t>Margin of Safety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</si>
</sst>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_);_(* \(#,##0\);_(* &quot;-&quot;??_);_(@_)"/>
    <numFmt numFmtId="165" formatCode="_(&quot;$&quot;* #,##0.00_);_(&quot;$&quot;* \(#,##0.00\);_(&quot;$&quot;* &quot;-&quot;??_);_(@_)"/>
    <numFmt numFmtId="166" formatCode="_(&quot;$&quot;* #,##0_);_(&quot;$&quot;* \(#,##0\);_(&quot;$&quot;* &quot;-&quot;??_);_(@_)"/>
  </numFmts>
  <fonts count="14">
    <font>
      <sz val="11"/>
      <color rgb="FF000000"/>
      <name val="Calibri"/>
    </font>
    <font>
      <b/>
      <u/>
      <sz val="14"/>
      <color rgb="FF000000"/>
      <name val="Calibri"/>
    </font>
    <font>
      <u/>
      <sz val="11"/>
      <color rgb="FF000000"/>
      <name val="Calibri"/>
    </font>
    <font>
      <sz val="11"/>
      <color rgb="FFFF0000"/>
      <name val="Calibri"/>
    </font>
    <font>
      <u/>
      <sz val="11"/>
      <color rgb="FF000000"/>
      <name val="Calibri"/>
    </font>
    <font>
      <b/>
      <u/>
      <sz val="14"/>
      <color rgb="FF000000"/>
      <name val="Calibri"/>
    </font>
    <font>
      <sz val="11"/>
      <name val="Calibri"/>
    </font>
    <font>
      <u/>
      <sz val="11"/>
      <color rgb="FF000000"/>
      <name val="Calibri"/>
    </font>
    <font>
      <u/>
      <sz val="11"/>
      <color rgb="FF000000"/>
      <name val="Calibri"/>
    </font>
    <font>
      <b/>
      <u/>
      <sz val="16"/>
      <color rgb="FF000000"/>
      <name val="Calibri"/>
    </font>
    <font>
      <b/>
      <u/>
      <sz val="12"/>
      <color rgb="FF000000"/>
      <name val="Calibri"/>
    </font>
    <font>
      <b/>
      <sz val="12"/>
      <color rgb="FF000000"/>
      <name val="Calibri"/>
    </font>
    <font>
      <b/>
      <sz val="14"/>
      <color rgb="FF000000"/>
      <name val="Calibri"/>
    </font>
    <font>
      <u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0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164" fontId="0" fillId="0" borderId="0" xfId="0" applyNumberFormat="1" applyFont="1"/>
    <xf numFmtId="0" fontId="3" fillId="0" borderId="0" xfId="0" applyFont="1"/>
    <xf numFmtId="165" fontId="0" fillId="0" borderId="0" xfId="0" applyNumberFormat="1" applyFont="1"/>
    <xf numFmtId="165" fontId="4" fillId="0" borderId="0" xfId="0" applyNumberFormat="1" applyFont="1"/>
    <xf numFmtId="0" fontId="5" fillId="0" borderId="0" xfId="0" applyFont="1" applyAlignment="1">
      <alignment horizontal="right"/>
    </xf>
    <xf numFmtId="164" fontId="0" fillId="0" borderId="0" xfId="0" applyNumberFormat="1" applyFont="1" applyAlignment="1">
      <alignment horizontal="center"/>
    </xf>
    <xf numFmtId="164" fontId="6" fillId="0" borderId="0" xfId="0" applyNumberFormat="1" applyFont="1"/>
    <xf numFmtId="9" fontId="0" fillId="0" borderId="0" xfId="0" applyNumberFormat="1" applyFont="1"/>
    <xf numFmtId="0" fontId="7" fillId="0" borderId="0" xfId="0" applyFont="1"/>
    <xf numFmtId="166" fontId="0" fillId="0" borderId="0" xfId="0" applyNumberFormat="1" applyFont="1"/>
    <xf numFmtId="166" fontId="8" fillId="0" borderId="0" xfId="0" applyNumberFormat="1" applyFont="1"/>
    <xf numFmtId="0" fontId="9" fillId="0" borderId="0" xfId="0" applyFont="1"/>
    <xf numFmtId="0" fontId="10" fillId="0" borderId="0" xfId="0" applyFont="1"/>
    <xf numFmtId="0" fontId="0" fillId="0" borderId="0" xfId="0" applyFont="1"/>
    <xf numFmtId="166" fontId="0" fillId="0" borderId="1" xfId="0" applyNumberFormat="1" applyFont="1" applyBorder="1"/>
    <xf numFmtId="166" fontId="0" fillId="0" borderId="2" xfId="0" applyNumberFormat="1" applyFont="1" applyBorder="1"/>
    <xf numFmtId="0" fontId="11" fillId="0" borderId="0" xfId="0" applyFont="1"/>
    <xf numFmtId="0" fontId="12" fillId="0" borderId="0" xfId="0" applyFont="1"/>
    <xf numFmtId="166" fontId="0" fillId="0" borderId="3" xfId="0" applyNumberFormat="1" applyFont="1" applyBorder="1"/>
    <xf numFmtId="166" fontId="0" fillId="0" borderId="4" xfId="0" applyNumberFormat="1" applyFont="1" applyBorder="1"/>
    <xf numFmtId="0" fontId="13" fillId="0" borderId="0" xfId="0" applyFont="1" applyAlignment="1">
      <alignment horizontal="lef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695325</xdr:colOff>
      <xdr:row>48</xdr:row>
      <xdr:rowOff>123825</xdr:rowOff>
    </xdr:to>
    <xdr:sp macro="" textlink="">
      <xdr:nvSpPr>
        <xdr:cNvPr id="1027" name="Rectangle 3" hidden="1">
          <a:extLst>
            <a:ext uri="{FF2B5EF4-FFF2-40B4-BE49-F238E27FC236}">
              <a16:creationId xmlns:a16="http://schemas.microsoft.com/office/drawing/2014/main" id="{0DDCB3D8-0297-4F9E-8884-56DD8F1489AA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showGridLines="0" tabSelected="1" topLeftCell="A95" workbookViewId="0"/>
  </sheetViews>
  <sheetFormatPr defaultColWidth="15.140625" defaultRowHeight="15" customHeight="1"/>
  <cols>
    <col min="1" max="1" width="51.42578125" customWidth="1"/>
    <col min="2" max="2" width="12.42578125" customWidth="1"/>
    <col min="3" max="14" width="11.42578125" customWidth="1"/>
    <col min="15" max="26" width="7.5703125" customWidth="1"/>
  </cols>
  <sheetData>
    <row r="1" spans="1:1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.75" customHeight="1">
      <c r="A2" s="2" t="s">
        <v>0</v>
      </c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>
      <c r="A4" s="1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>
      <c r="A6" s="1" t="s">
        <v>3</v>
      </c>
      <c r="B6" s="1"/>
      <c r="C6" s="1"/>
      <c r="D6" s="1"/>
      <c r="E6" s="1" t="s">
        <v>4</v>
      </c>
      <c r="F6" s="1"/>
      <c r="G6" s="1"/>
      <c r="H6" s="1"/>
      <c r="I6" s="1"/>
      <c r="J6" s="1"/>
      <c r="K6" s="1"/>
      <c r="L6" s="1"/>
      <c r="M6" s="1"/>
      <c r="N6" s="1"/>
    </row>
    <row r="7" spans="1:14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>
      <c r="A8" s="1"/>
      <c r="B8" s="3" t="s">
        <v>5</v>
      </c>
      <c r="C8" s="3" t="s">
        <v>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3"/>
      <c r="C9" s="3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4"/>
      <c r="C10" s="4"/>
      <c r="D10" s="1"/>
      <c r="E10" s="1"/>
      <c r="F10" s="1"/>
      <c r="G10" s="1"/>
      <c r="H10" s="5"/>
      <c r="I10" s="5"/>
      <c r="J10" s="1"/>
      <c r="K10" s="1"/>
      <c r="L10" s="1"/>
      <c r="M10" s="1"/>
      <c r="N10" s="1"/>
    </row>
    <row r="11" spans="1:14">
      <c r="A11" s="1" t="s">
        <v>7</v>
      </c>
      <c r="B11" s="1"/>
      <c r="C11" s="1"/>
      <c r="D11" s="1"/>
      <c r="E11" s="1"/>
      <c r="F11" s="1"/>
      <c r="G11" s="1"/>
      <c r="H11" s="5"/>
      <c r="I11" s="5"/>
      <c r="J11" s="1"/>
      <c r="K11" s="1"/>
      <c r="L11" s="1"/>
      <c r="M11" s="1"/>
      <c r="N11" s="1"/>
    </row>
    <row r="12" spans="1:14">
      <c r="A12" s="1" t="s">
        <v>8</v>
      </c>
      <c r="B12" s="6">
        <v>17</v>
      </c>
      <c r="C12" s="6">
        <v>20</v>
      </c>
      <c r="D12" s="1"/>
      <c r="E12" s="1"/>
      <c r="F12" s="1"/>
      <c r="G12" s="1"/>
      <c r="H12" s="5"/>
      <c r="I12" s="5"/>
      <c r="J12" s="1"/>
      <c r="K12" s="1"/>
      <c r="L12" s="1"/>
      <c r="M12" s="1"/>
      <c r="N12" s="1"/>
    </row>
    <row r="13" spans="1:1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1" t="s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1" t="s">
        <v>10</v>
      </c>
      <c r="B15" s="6">
        <v>6</v>
      </c>
      <c r="C15" s="6">
        <v>8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" t="s">
        <v>11</v>
      </c>
      <c r="B16" s="6">
        <v>2</v>
      </c>
      <c r="C16" s="6">
        <v>3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ht="17.25" customHeight="1">
      <c r="A17" s="1" t="s">
        <v>12</v>
      </c>
      <c r="B17" s="7">
        <v>3</v>
      </c>
      <c r="C17" s="7">
        <v>4</v>
      </c>
      <c r="D17" s="1"/>
      <c r="E17" s="1" t="s">
        <v>4</v>
      </c>
      <c r="F17" s="1"/>
      <c r="G17" s="1" t="s">
        <v>4</v>
      </c>
      <c r="H17" s="1" t="s">
        <v>4</v>
      </c>
      <c r="I17" s="1"/>
      <c r="J17" s="1"/>
      <c r="K17" s="1"/>
      <c r="L17" s="1"/>
      <c r="M17" s="1"/>
      <c r="N17" s="1"/>
    </row>
    <row r="18" spans="1:14" ht="17.25" customHeight="1">
      <c r="A18" s="1" t="s">
        <v>13</v>
      </c>
      <c r="B18" s="7">
        <f t="shared" ref="B18:C18" si="0">SUM(B15:B17)</f>
        <v>11</v>
      </c>
      <c r="C18" s="7">
        <f t="shared" si="0"/>
        <v>15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6"/>
      <c r="E19" s="1"/>
      <c r="F19" s="6"/>
      <c r="G19" s="1"/>
      <c r="H19" s="1"/>
      <c r="I19" s="1"/>
      <c r="J19" s="1"/>
      <c r="K19" s="1"/>
      <c r="L19" s="1"/>
      <c r="M19" s="1"/>
      <c r="N19" s="1"/>
    </row>
    <row r="20" spans="1:14">
      <c r="A20" s="1" t="s">
        <v>14</v>
      </c>
      <c r="B20" s="6">
        <v>15000</v>
      </c>
      <c r="C20" s="6">
        <v>16000</v>
      </c>
      <c r="D20" s="6"/>
      <c r="E20" s="1"/>
      <c r="F20" s="6"/>
      <c r="G20" s="1"/>
      <c r="H20" s="1"/>
      <c r="I20" s="1"/>
      <c r="J20" s="1"/>
      <c r="K20" s="1"/>
      <c r="L20" s="1"/>
      <c r="M20" s="1"/>
      <c r="N20" s="1"/>
    </row>
    <row r="21" spans="1:14">
      <c r="A21" s="1"/>
      <c r="B21" s="1"/>
      <c r="C21" s="1"/>
      <c r="D21" s="6"/>
      <c r="E21" s="1"/>
      <c r="F21" s="6"/>
      <c r="G21" s="1"/>
      <c r="H21" s="1"/>
      <c r="I21" s="1"/>
      <c r="J21" s="1"/>
      <c r="K21" s="1"/>
      <c r="L21" s="1"/>
      <c r="M21" s="1"/>
      <c r="N21" s="1"/>
    </row>
    <row r="22" spans="1:14">
      <c r="A22" s="1"/>
      <c r="B22" s="1"/>
      <c r="C22" s="1"/>
      <c r="D22" s="6"/>
      <c r="E22" s="1"/>
      <c r="F22" s="6"/>
      <c r="G22" s="1"/>
      <c r="H22" s="1"/>
      <c r="I22" s="1"/>
      <c r="J22" s="1"/>
      <c r="K22" s="1"/>
      <c r="L22" s="1"/>
      <c r="M22" s="1"/>
      <c r="N22" s="1"/>
    </row>
    <row r="23" spans="1:14">
      <c r="A23" s="1"/>
      <c r="B23" s="1"/>
      <c r="C23" s="1"/>
      <c r="D23" s="6"/>
      <c r="E23" s="1"/>
      <c r="F23" s="6"/>
      <c r="G23" s="1"/>
      <c r="H23" s="1"/>
      <c r="I23" s="1"/>
      <c r="J23" s="1"/>
      <c r="K23" s="1"/>
      <c r="L23" s="1"/>
      <c r="M23" s="1"/>
      <c r="N23" s="1"/>
    </row>
    <row r="24" spans="1:14">
      <c r="A24" s="1" t="s">
        <v>15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8.75" customHeight="1">
      <c r="A26" s="1"/>
      <c r="B26" s="8" t="s">
        <v>16</v>
      </c>
      <c r="C26" s="8" t="s">
        <v>17</v>
      </c>
      <c r="D26" s="8" t="s">
        <v>18</v>
      </c>
      <c r="E26" s="8" t="s">
        <v>19</v>
      </c>
      <c r="F26" s="8" t="s">
        <v>20</v>
      </c>
      <c r="G26" s="8" t="s">
        <v>21</v>
      </c>
      <c r="H26" s="8" t="s">
        <v>22</v>
      </c>
      <c r="I26" s="8" t="s">
        <v>23</v>
      </c>
      <c r="J26" s="8" t="s">
        <v>24</v>
      </c>
      <c r="K26" s="8" t="s">
        <v>25</v>
      </c>
      <c r="L26" s="8" t="s">
        <v>26</v>
      </c>
      <c r="M26" s="8" t="s">
        <v>27</v>
      </c>
      <c r="N26" s="8"/>
    </row>
    <row r="27" spans="1:14" ht="18.75" customHeight="1">
      <c r="A27" s="1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>
      <c r="A28" s="1" t="s">
        <v>28</v>
      </c>
      <c r="B28" s="9">
        <v>5000</v>
      </c>
      <c r="C28" s="10">
        <f t="shared" ref="C28:M28" si="1">ROUNDUP(B28*1.03,0)</f>
        <v>5150</v>
      </c>
      <c r="D28" s="10">
        <f t="shared" si="1"/>
        <v>5305</v>
      </c>
      <c r="E28" s="10">
        <f t="shared" si="1"/>
        <v>5465</v>
      </c>
      <c r="F28" s="10">
        <f t="shared" si="1"/>
        <v>5629</v>
      </c>
      <c r="G28" s="10">
        <f t="shared" si="1"/>
        <v>5798</v>
      </c>
      <c r="H28" s="10">
        <f t="shared" si="1"/>
        <v>5972</v>
      </c>
      <c r="I28" s="10">
        <f t="shared" si="1"/>
        <v>6152</v>
      </c>
      <c r="J28" s="10">
        <f t="shared" si="1"/>
        <v>6337</v>
      </c>
      <c r="K28" s="10">
        <f t="shared" si="1"/>
        <v>6528</v>
      </c>
      <c r="L28" s="10">
        <f t="shared" si="1"/>
        <v>6724</v>
      </c>
      <c r="M28" s="10">
        <f t="shared" si="1"/>
        <v>6926</v>
      </c>
      <c r="N28" s="1"/>
    </row>
    <row r="29" spans="1:14">
      <c r="A29" s="1" t="s">
        <v>29</v>
      </c>
      <c r="B29" s="9">
        <v>3000</v>
      </c>
      <c r="C29" s="4">
        <f t="shared" ref="C29:M29" si="2">ROUNDUP(B29*0.98,0)</f>
        <v>2940</v>
      </c>
      <c r="D29" s="4">
        <f t="shared" si="2"/>
        <v>2882</v>
      </c>
      <c r="E29" s="4">
        <f t="shared" si="2"/>
        <v>2825</v>
      </c>
      <c r="F29" s="4">
        <f t="shared" si="2"/>
        <v>2769</v>
      </c>
      <c r="G29" s="4">
        <f t="shared" si="2"/>
        <v>2714</v>
      </c>
      <c r="H29" s="4">
        <f t="shared" si="2"/>
        <v>2660</v>
      </c>
      <c r="I29" s="4">
        <f t="shared" si="2"/>
        <v>2607</v>
      </c>
      <c r="J29" s="4">
        <f t="shared" si="2"/>
        <v>2555</v>
      </c>
      <c r="K29" s="4">
        <f t="shared" si="2"/>
        <v>2504</v>
      </c>
      <c r="L29" s="4">
        <f t="shared" si="2"/>
        <v>2454</v>
      </c>
      <c r="M29" s="4">
        <f t="shared" si="2"/>
        <v>2405</v>
      </c>
      <c r="N29" s="1"/>
    </row>
    <row r="30" spans="1:14">
      <c r="A30" s="1"/>
      <c r="B30" s="9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1"/>
    </row>
    <row r="31" spans="1:14">
      <c r="A31" s="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"/>
      <c r="M31" s="1"/>
      <c r="N31" s="1"/>
    </row>
    <row r="32" spans="1:14">
      <c r="A32" s="12" t="s">
        <v>30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>
      <c r="A33" s="1" t="s">
        <v>31</v>
      </c>
      <c r="B33" s="11">
        <v>0.02</v>
      </c>
      <c r="C33" s="11">
        <v>0.02</v>
      </c>
      <c r="D33" s="11">
        <v>0.02</v>
      </c>
      <c r="E33" s="11">
        <v>0.02</v>
      </c>
      <c r="F33" s="11">
        <v>0.02</v>
      </c>
      <c r="G33" s="11">
        <v>0.02</v>
      </c>
      <c r="H33" s="11">
        <v>0.02</v>
      </c>
      <c r="I33" s="11">
        <v>0.03</v>
      </c>
      <c r="J33" s="11">
        <v>0.03</v>
      </c>
      <c r="K33" s="11">
        <v>0.03</v>
      </c>
      <c r="L33" s="11">
        <v>0.03</v>
      </c>
      <c r="M33" s="11">
        <v>0.03</v>
      </c>
      <c r="N33" s="1"/>
    </row>
    <row r="34" spans="1:14">
      <c r="A34" s="1" t="s">
        <v>32</v>
      </c>
      <c r="B34" s="11">
        <v>0.01</v>
      </c>
      <c r="C34" s="11">
        <v>0.01</v>
      </c>
      <c r="D34" s="11">
        <v>0.01</v>
      </c>
      <c r="E34" s="11">
        <v>0.01</v>
      </c>
      <c r="F34" s="11">
        <v>0.01</v>
      </c>
      <c r="G34" s="11">
        <v>0.01</v>
      </c>
      <c r="H34" s="11">
        <v>0.01</v>
      </c>
      <c r="I34" s="11">
        <v>0.01</v>
      </c>
      <c r="J34" s="11">
        <v>0.01</v>
      </c>
      <c r="K34" s="11">
        <v>0.01</v>
      </c>
      <c r="L34" s="11">
        <v>0.01</v>
      </c>
      <c r="M34" s="11">
        <v>0.01</v>
      </c>
      <c r="N34" s="1"/>
    </row>
    <row r="35" spans="1:14">
      <c r="A35" s="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"/>
      <c r="M35" s="1"/>
      <c r="N35" s="1"/>
    </row>
    <row r="36" spans="1:14">
      <c r="A36" s="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"/>
      <c r="M36" s="1"/>
      <c r="N36" s="1"/>
    </row>
    <row r="37" spans="1:14">
      <c r="A37" s="12" t="s">
        <v>33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>
      <c r="A38" s="1" t="s">
        <v>34</v>
      </c>
      <c r="B38" s="13">
        <v>2000</v>
      </c>
      <c r="C38" s="13">
        <v>2000</v>
      </c>
      <c r="D38" s="13">
        <v>2000</v>
      </c>
      <c r="E38" s="13">
        <v>2000</v>
      </c>
      <c r="F38" s="13">
        <v>2000</v>
      </c>
      <c r="G38" s="13">
        <v>2000</v>
      </c>
      <c r="H38" s="13">
        <v>2000</v>
      </c>
      <c r="I38" s="13">
        <v>2000</v>
      </c>
      <c r="J38" s="13">
        <v>2000</v>
      </c>
      <c r="K38" s="13">
        <v>2000</v>
      </c>
      <c r="L38" s="13">
        <v>3000</v>
      </c>
      <c r="M38" s="13">
        <v>3000</v>
      </c>
      <c r="N38" s="1"/>
    </row>
    <row r="39" spans="1:14">
      <c r="A39" s="1" t="s">
        <v>35</v>
      </c>
      <c r="B39" s="13">
        <v>4000</v>
      </c>
      <c r="C39" s="13">
        <v>4000</v>
      </c>
      <c r="D39" s="13">
        <v>4000</v>
      </c>
      <c r="E39" s="13">
        <v>4000</v>
      </c>
      <c r="F39" s="13">
        <v>4000</v>
      </c>
      <c r="G39" s="13">
        <v>4000</v>
      </c>
      <c r="H39" s="13">
        <v>4000</v>
      </c>
      <c r="I39" s="13">
        <v>4000</v>
      </c>
      <c r="J39" s="13">
        <v>4000</v>
      </c>
      <c r="K39" s="13">
        <v>4000</v>
      </c>
      <c r="L39" s="13">
        <v>4000</v>
      </c>
      <c r="M39" s="13">
        <v>4000</v>
      </c>
      <c r="N39" s="1"/>
    </row>
    <row r="40" spans="1:14">
      <c r="A40" s="1" t="s">
        <v>36</v>
      </c>
      <c r="B40" s="13">
        <v>1000</v>
      </c>
      <c r="C40" s="13">
        <v>1000</v>
      </c>
      <c r="D40" s="13">
        <v>1000</v>
      </c>
      <c r="E40" s="13">
        <v>1000</v>
      </c>
      <c r="F40" s="13">
        <v>1000</v>
      </c>
      <c r="G40" s="13">
        <v>1000</v>
      </c>
      <c r="H40" s="13">
        <v>1000</v>
      </c>
      <c r="I40" s="13">
        <v>1000</v>
      </c>
      <c r="J40" s="13">
        <v>1000</v>
      </c>
      <c r="K40" s="13">
        <v>1000</v>
      </c>
      <c r="L40" s="13">
        <v>1000</v>
      </c>
      <c r="M40" s="13">
        <v>1000</v>
      </c>
      <c r="N40" s="1"/>
    </row>
    <row r="41" spans="1:14">
      <c r="A41" s="1" t="s">
        <v>37</v>
      </c>
      <c r="B41" s="13">
        <v>300</v>
      </c>
      <c r="C41" s="13">
        <v>300</v>
      </c>
      <c r="D41" s="13">
        <v>300</v>
      </c>
      <c r="E41" s="13">
        <v>300</v>
      </c>
      <c r="F41" s="13">
        <v>300</v>
      </c>
      <c r="G41" s="13">
        <v>300</v>
      </c>
      <c r="H41" s="13">
        <v>300</v>
      </c>
      <c r="I41" s="13">
        <v>750</v>
      </c>
      <c r="J41" s="13">
        <v>750</v>
      </c>
      <c r="K41" s="13">
        <v>750</v>
      </c>
      <c r="L41" s="13">
        <v>750</v>
      </c>
      <c r="M41" s="13">
        <v>750</v>
      </c>
      <c r="N41" s="1"/>
    </row>
    <row r="42" spans="1:14">
      <c r="A42" s="1" t="s">
        <v>38</v>
      </c>
      <c r="B42" s="13">
        <v>1000</v>
      </c>
      <c r="C42" s="13">
        <v>800</v>
      </c>
      <c r="D42" s="13">
        <v>600</v>
      </c>
      <c r="E42" s="13">
        <v>400</v>
      </c>
      <c r="F42" s="13">
        <v>200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"/>
    </row>
    <row r="43" spans="1:14">
      <c r="A43" s="1" t="s">
        <v>39</v>
      </c>
      <c r="B43" s="13">
        <v>1800</v>
      </c>
      <c r="C43" s="13">
        <v>1800</v>
      </c>
      <c r="D43" s="13">
        <v>1800</v>
      </c>
      <c r="E43" s="13">
        <v>1800</v>
      </c>
      <c r="F43" s="13">
        <v>1800</v>
      </c>
      <c r="G43" s="13">
        <v>2200</v>
      </c>
      <c r="H43" s="13">
        <v>2200</v>
      </c>
      <c r="I43" s="13">
        <v>2200</v>
      </c>
      <c r="J43" s="13">
        <v>2200</v>
      </c>
      <c r="K43" s="13">
        <v>2200</v>
      </c>
      <c r="L43" s="13">
        <v>2200</v>
      </c>
      <c r="M43" s="13">
        <v>2200</v>
      </c>
      <c r="N43" s="1"/>
    </row>
    <row r="44" spans="1:14" ht="17.25" customHeight="1">
      <c r="A44" s="1" t="s">
        <v>40</v>
      </c>
      <c r="B44" s="14">
        <v>2000</v>
      </c>
      <c r="C44" s="14">
        <v>2000</v>
      </c>
      <c r="D44" s="14">
        <v>2000</v>
      </c>
      <c r="E44" s="14">
        <v>2000</v>
      </c>
      <c r="F44" s="14">
        <v>2000</v>
      </c>
      <c r="G44" s="14">
        <v>2000</v>
      </c>
      <c r="H44" s="14">
        <v>2000</v>
      </c>
      <c r="I44" s="14">
        <v>2000</v>
      </c>
      <c r="J44" s="14">
        <v>2000</v>
      </c>
      <c r="K44" s="14">
        <v>2000</v>
      </c>
      <c r="L44" s="14">
        <v>2000</v>
      </c>
      <c r="M44" s="14">
        <v>2000</v>
      </c>
      <c r="N44" s="1"/>
    </row>
    <row r="45" spans="1:14" ht="17.25" customHeight="1">
      <c r="A45" s="1" t="s">
        <v>41</v>
      </c>
      <c r="B45" s="14">
        <f t="shared" ref="B45:M45" si="3">SUM(B38:B44)</f>
        <v>12100</v>
      </c>
      <c r="C45" s="14">
        <f t="shared" si="3"/>
        <v>11900</v>
      </c>
      <c r="D45" s="14">
        <f t="shared" si="3"/>
        <v>11700</v>
      </c>
      <c r="E45" s="14">
        <f t="shared" si="3"/>
        <v>11500</v>
      </c>
      <c r="F45" s="14">
        <f t="shared" si="3"/>
        <v>11300</v>
      </c>
      <c r="G45" s="14">
        <f t="shared" si="3"/>
        <v>11500</v>
      </c>
      <c r="H45" s="14">
        <f t="shared" si="3"/>
        <v>11500</v>
      </c>
      <c r="I45" s="14">
        <f t="shared" si="3"/>
        <v>11950</v>
      </c>
      <c r="J45" s="14">
        <f t="shared" si="3"/>
        <v>11950</v>
      </c>
      <c r="K45" s="14">
        <f t="shared" si="3"/>
        <v>11950</v>
      </c>
      <c r="L45" s="14">
        <f t="shared" si="3"/>
        <v>12950</v>
      </c>
      <c r="M45" s="14">
        <f t="shared" si="3"/>
        <v>12950</v>
      </c>
      <c r="N45" s="1"/>
    </row>
    <row r="46" spans="1:1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21" customHeight="1">
      <c r="A50" s="15" t="s">
        <v>42</v>
      </c>
      <c r="B50" s="15"/>
      <c r="C50" s="15"/>
      <c r="D50" s="15"/>
      <c r="E50" s="15"/>
      <c r="F50" s="1"/>
      <c r="G50" s="1"/>
      <c r="H50" s="1"/>
      <c r="I50" s="1"/>
      <c r="J50" s="1"/>
      <c r="K50" s="1"/>
      <c r="L50" s="1"/>
      <c r="M50" s="1"/>
      <c r="N50" s="1"/>
    </row>
    <row r="51" spans="1:14" ht="21" customHeight="1">
      <c r="A51" s="15" t="s">
        <v>43</v>
      </c>
      <c r="B51" s="15"/>
      <c r="C51" s="15"/>
      <c r="D51" s="15"/>
      <c r="E51" s="15"/>
      <c r="F51" s="1"/>
      <c r="G51" s="1"/>
      <c r="H51" s="1"/>
      <c r="I51" s="1"/>
      <c r="J51" s="1"/>
      <c r="K51" s="1"/>
      <c r="L51" s="1"/>
      <c r="M51" s="1"/>
      <c r="N51" s="1"/>
    </row>
    <row r="52" spans="1:1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8.75" customHeight="1">
      <c r="A54" s="1"/>
      <c r="B54" s="8" t="s">
        <v>16</v>
      </c>
      <c r="C54" s="8" t="s">
        <v>17</v>
      </c>
      <c r="D54" s="8" t="s">
        <v>18</v>
      </c>
      <c r="E54" s="8" t="s">
        <v>19</v>
      </c>
      <c r="F54" s="8" t="s">
        <v>20</v>
      </c>
      <c r="G54" s="8" t="s">
        <v>21</v>
      </c>
      <c r="H54" s="8" t="s">
        <v>22</v>
      </c>
      <c r="I54" s="8" t="s">
        <v>23</v>
      </c>
      <c r="J54" s="8" t="s">
        <v>24</v>
      </c>
      <c r="K54" s="8" t="s">
        <v>25</v>
      </c>
      <c r="L54" s="8" t="s">
        <v>26</v>
      </c>
      <c r="M54" s="8" t="s">
        <v>27</v>
      </c>
      <c r="N54" s="8" t="s">
        <v>44</v>
      </c>
    </row>
    <row r="55" spans="1:14" ht="18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1"/>
      <c r="M55" s="1"/>
      <c r="N55" s="1"/>
    </row>
    <row r="56" spans="1:14" ht="17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17.25" customHeight="1">
      <c r="A57" s="16" t="s">
        <v>45</v>
      </c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</row>
    <row r="58" spans="1:14" ht="17.25" customHeight="1">
      <c r="A58" s="1" t="s">
        <v>46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7"/>
      <c r="M58" s="17"/>
      <c r="N58" s="17"/>
    </row>
    <row r="59" spans="1:14" ht="17.25" customHeight="1">
      <c r="A59" s="1" t="s">
        <v>47</v>
      </c>
      <c r="B59" s="4">
        <f t="shared" ref="B59:M59" si="4">B28</f>
        <v>5000</v>
      </c>
      <c r="C59" s="4">
        <f t="shared" si="4"/>
        <v>5150</v>
      </c>
      <c r="D59" s="4">
        <f t="shared" si="4"/>
        <v>5305</v>
      </c>
      <c r="E59" s="4">
        <f t="shared" si="4"/>
        <v>5465</v>
      </c>
      <c r="F59" s="4">
        <f t="shared" si="4"/>
        <v>5629</v>
      </c>
      <c r="G59" s="4">
        <f t="shared" si="4"/>
        <v>5798</v>
      </c>
      <c r="H59" s="4">
        <f t="shared" si="4"/>
        <v>5972</v>
      </c>
      <c r="I59" s="4">
        <f t="shared" si="4"/>
        <v>6152</v>
      </c>
      <c r="J59" s="4">
        <f t="shared" si="4"/>
        <v>6337</v>
      </c>
      <c r="K59" s="4">
        <f t="shared" si="4"/>
        <v>6528</v>
      </c>
      <c r="L59" s="4">
        <f t="shared" si="4"/>
        <v>6724</v>
      </c>
      <c r="M59" s="4">
        <f t="shared" si="4"/>
        <v>6926</v>
      </c>
      <c r="N59" s="4">
        <f>SUM(B59:M59)</f>
        <v>70986</v>
      </c>
    </row>
    <row r="60" spans="1:14" ht="17.25" customHeight="1">
      <c r="A60" s="1" t="s">
        <v>48</v>
      </c>
      <c r="B60" s="13">
        <f t="shared" ref="B60:N60" si="5">$B$12</f>
        <v>17</v>
      </c>
      <c r="C60" s="13">
        <f t="shared" si="5"/>
        <v>17</v>
      </c>
      <c r="D60" s="13">
        <f t="shared" si="5"/>
        <v>17</v>
      </c>
      <c r="E60" s="13">
        <f t="shared" si="5"/>
        <v>17</v>
      </c>
      <c r="F60" s="13">
        <f t="shared" si="5"/>
        <v>17</v>
      </c>
      <c r="G60" s="13">
        <f t="shared" si="5"/>
        <v>17</v>
      </c>
      <c r="H60" s="13">
        <f t="shared" si="5"/>
        <v>17</v>
      </c>
      <c r="I60" s="13">
        <f t="shared" si="5"/>
        <v>17</v>
      </c>
      <c r="J60" s="13">
        <f t="shared" si="5"/>
        <v>17</v>
      </c>
      <c r="K60" s="13">
        <f t="shared" si="5"/>
        <v>17</v>
      </c>
      <c r="L60" s="13">
        <f t="shared" si="5"/>
        <v>17</v>
      </c>
      <c r="M60" s="13">
        <f t="shared" si="5"/>
        <v>17</v>
      </c>
      <c r="N60" s="13">
        <f t="shared" si="5"/>
        <v>17</v>
      </c>
    </row>
    <row r="61" spans="1:14" ht="17.25" customHeight="1">
      <c r="A61" s="1" t="s">
        <v>49</v>
      </c>
      <c r="B61" s="18">
        <f t="shared" ref="B61:N61" si="6">B59*B60</f>
        <v>85000</v>
      </c>
      <c r="C61" s="18">
        <f t="shared" si="6"/>
        <v>87550</v>
      </c>
      <c r="D61" s="18">
        <f t="shared" si="6"/>
        <v>90185</v>
      </c>
      <c r="E61" s="18">
        <f t="shared" si="6"/>
        <v>92905</v>
      </c>
      <c r="F61" s="18">
        <f t="shared" si="6"/>
        <v>95693</v>
      </c>
      <c r="G61" s="18">
        <f t="shared" si="6"/>
        <v>98566</v>
      </c>
      <c r="H61" s="18">
        <f t="shared" si="6"/>
        <v>101524</v>
      </c>
      <c r="I61" s="18">
        <f t="shared" si="6"/>
        <v>104584</v>
      </c>
      <c r="J61" s="18">
        <f t="shared" si="6"/>
        <v>107729</v>
      </c>
      <c r="K61" s="18">
        <f t="shared" si="6"/>
        <v>110976</v>
      </c>
      <c r="L61" s="18">
        <f t="shared" si="6"/>
        <v>114308</v>
      </c>
      <c r="M61" s="18">
        <f t="shared" si="6"/>
        <v>117742</v>
      </c>
      <c r="N61" s="18">
        <f t="shared" si="6"/>
        <v>1206762</v>
      </c>
    </row>
    <row r="62" spans="1:14" ht="17.25" customHeight="1">
      <c r="A62" s="1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</row>
    <row r="63" spans="1:14" ht="17.25" customHeight="1">
      <c r="A63" s="1" t="s">
        <v>50</v>
      </c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</row>
    <row r="64" spans="1:14" ht="17.25" customHeight="1">
      <c r="A64" s="1" t="s">
        <v>47</v>
      </c>
      <c r="B64" s="4">
        <f t="shared" ref="B64:M64" si="7">B29</f>
        <v>3000</v>
      </c>
      <c r="C64" s="4">
        <f t="shared" si="7"/>
        <v>2940</v>
      </c>
      <c r="D64" s="4">
        <f t="shared" si="7"/>
        <v>2882</v>
      </c>
      <c r="E64" s="4">
        <f t="shared" si="7"/>
        <v>2825</v>
      </c>
      <c r="F64" s="4">
        <f t="shared" si="7"/>
        <v>2769</v>
      </c>
      <c r="G64" s="4">
        <f t="shared" si="7"/>
        <v>2714</v>
      </c>
      <c r="H64" s="4">
        <f t="shared" si="7"/>
        <v>2660</v>
      </c>
      <c r="I64" s="4">
        <f t="shared" si="7"/>
        <v>2607</v>
      </c>
      <c r="J64" s="4">
        <f t="shared" si="7"/>
        <v>2555</v>
      </c>
      <c r="K64" s="4">
        <f t="shared" si="7"/>
        <v>2504</v>
      </c>
      <c r="L64" s="4">
        <f t="shared" si="7"/>
        <v>2454</v>
      </c>
      <c r="M64" s="4">
        <f t="shared" si="7"/>
        <v>2405</v>
      </c>
      <c r="N64" s="4">
        <f>SUM(B64:M64)</f>
        <v>32315</v>
      </c>
    </row>
    <row r="65" spans="1:14" ht="17.25" customHeight="1">
      <c r="A65" s="1" t="s">
        <v>48</v>
      </c>
      <c r="B65" s="13">
        <f t="shared" ref="B65:N65" si="8">$C$12</f>
        <v>20</v>
      </c>
      <c r="C65" s="13">
        <f t="shared" si="8"/>
        <v>20</v>
      </c>
      <c r="D65" s="13">
        <f t="shared" si="8"/>
        <v>20</v>
      </c>
      <c r="E65" s="13">
        <f t="shared" si="8"/>
        <v>20</v>
      </c>
      <c r="F65" s="13">
        <f t="shared" si="8"/>
        <v>20</v>
      </c>
      <c r="G65" s="13">
        <f t="shared" si="8"/>
        <v>20</v>
      </c>
      <c r="H65" s="13">
        <f t="shared" si="8"/>
        <v>20</v>
      </c>
      <c r="I65" s="13">
        <f t="shared" si="8"/>
        <v>20</v>
      </c>
      <c r="J65" s="13">
        <f t="shared" si="8"/>
        <v>20</v>
      </c>
      <c r="K65" s="13">
        <f t="shared" si="8"/>
        <v>20</v>
      </c>
      <c r="L65" s="13">
        <f t="shared" si="8"/>
        <v>20</v>
      </c>
      <c r="M65" s="13">
        <f t="shared" si="8"/>
        <v>20</v>
      </c>
      <c r="N65" s="13">
        <f t="shared" si="8"/>
        <v>20</v>
      </c>
    </row>
    <row r="66" spans="1:14" ht="17.25" customHeight="1">
      <c r="A66" s="1" t="s">
        <v>51</v>
      </c>
      <c r="B66" s="18">
        <f t="shared" ref="B66:N66" si="9">B64*B65</f>
        <v>60000</v>
      </c>
      <c r="C66" s="18">
        <f t="shared" si="9"/>
        <v>58800</v>
      </c>
      <c r="D66" s="18">
        <f t="shared" si="9"/>
        <v>57640</v>
      </c>
      <c r="E66" s="18">
        <f t="shared" si="9"/>
        <v>56500</v>
      </c>
      <c r="F66" s="18">
        <f t="shared" si="9"/>
        <v>55380</v>
      </c>
      <c r="G66" s="18">
        <f t="shared" si="9"/>
        <v>54280</v>
      </c>
      <c r="H66" s="18">
        <f t="shared" si="9"/>
        <v>53200</v>
      </c>
      <c r="I66" s="18">
        <f t="shared" si="9"/>
        <v>52140</v>
      </c>
      <c r="J66" s="18">
        <f t="shared" si="9"/>
        <v>51100</v>
      </c>
      <c r="K66" s="18">
        <f t="shared" si="9"/>
        <v>50080</v>
      </c>
      <c r="L66" s="18">
        <f t="shared" si="9"/>
        <v>49080</v>
      </c>
      <c r="M66" s="18">
        <f t="shared" si="9"/>
        <v>48100</v>
      </c>
      <c r="N66" s="18">
        <f t="shared" si="9"/>
        <v>646300</v>
      </c>
    </row>
    <row r="67" spans="1:14" ht="17.25" customHeight="1">
      <c r="A67" s="1" t="s">
        <v>52</v>
      </c>
      <c r="B67" s="19">
        <f t="shared" ref="B67:N67" si="10">B66+B61</f>
        <v>145000</v>
      </c>
      <c r="C67" s="19">
        <f t="shared" si="10"/>
        <v>146350</v>
      </c>
      <c r="D67" s="19">
        <f t="shared" si="10"/>
        <v>147825</v>
      </c>
      <c r="E67" s="19">
        <f t="shared" si="10"/>
        <v>149405</v>
      </c>
      <c r="F67" s="19">
        <f t="shared" si="10"/>
        <v>151073</v>
      </c>
      <c r="G67" s="19">
        <f t="shared" si="10"/>
        <v>152846</v>
      </c>
      <c r="H67" s="19">
        <f t="shared" si="10"/>
        <v>154724</v>
      </c>
      <c r="I67" s="19">
        <f t="shared" si="10"/>
        <v>156724</v>
      </c>
      <c r="J67" s="19">
        <f t="shared" si="10"/>
        <v>158829</v>
      </c>
      <c r="K67" s="19">
        <f t="shared" si="10"/>
        <v>161056</v>
      </c>
      <c r="L67" s="19">
        <f t="shared" si="10"/>
        <v>163388</v>
      </c>
      <c r="M67" s="19">
        <f t="shared" si="10"/>
        <v>165842</v>
      </c>
      <c r="N67" s="19">
        <f t="shared" si="10"/>
        <v>1853062</v>
      </c>
    </row>
    <row r="68" spans="1:14" ht="17.25" customHeight="1">
      <c r="A68" s="1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7"/>
      <c r="M68" s="17"/>
      <c r="N68" s="17"/>
    </row>
    <row r="69" spans="1:14" ht="17.25" customHeight="1">
      <c r="A69" s="1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ht="17.25" customHeight="1">
      <c r="A70" s="16" t="s">
        <v>53</v>
      </c>
      <c r="B70" s="17"/>
      <c r="C70" s="17"/>
      <c r="D70" s="17"/>
      <c r="E70" s="17"/>
      <c r="F70" s="20"/>
      <c r="G70" s="20"/>
      <c r="H70" s="17"/>
      <c r="I70" s="17"/>
      <c r="J70" s="17"/>
      <c r="K70" s="17"/>
      <c r="L70" s="17"/>
      <c r="M70" s="17"/>
      <c r="N70" s="17"/>
    </row>
    <row r="71" spans="1:14" ht="17.25" customHeight="1">
      <c r="A71" s="1" t="s">
        <v>54</v>
      </c>
      <c r="B71" s="13">
        <f t="shared" ref="B71:M71" si="11">$B$15*B28</f>
        <v>30000</v>
      </c>
      <c r="C71" s="13">
        <f t="shared" si="11"/>
        <v>30900</v>
      </c>
      <c r="D71" s="13">
        <f t="shared" si="11"/>
        <v>31830</v>
      </c>
      <c r="E71" s="13">
        <f t="shared" si="11"/>
        <v>32790</v>
      </c>
      <c r="F71" s="13">
        <f t="shared" si="11"/>
        <v>33774</v>
      </c>
      <c r="G71" s="13">
        <f t="shared" si="11"/>
        <v>34788</v>
      </c>
      <c r="H71" s="13">
        <f t="shared" si="11"/>
        <v>35832</v>
      </c>
      <c r="I71" s="13">
        <f t="shared" si="11"/>
        <v>36912</v>
      </c>
      <c r="J71" s="13">
        <f t="shared" si="11"/>
        <v>38022</v>
      </c>
      <c r="K71" s="13">
        <f t="shared" si="11"/>
        <v>39168</v>
      </c>
      <c r="L71" s="13">
        <f t="shared" si="11"/>
        <v>40344</v>
      </c>
      <c r="M71" s="13">
        <f t="shared" si="11"/>
        <v>41556</v>
      </c>
      <c r="N71" s="13">
        <f t="shared" ref="N71:N73" si="12">SUM(B71:M71)</f>
        <v>425916</v>
      </c>
    </row>
    <row r="72" spans="1:14" ht="17.25" customHeight="1">
      <c r="A72" s="1" t="s">
        <v>55</v>
      </c>
      <c r="B72" s="4">
        <f t="shared" ref="B72:M72" si="13">$C$15*B29</f>
        <v>24000</v>
      </c>
      <c r="C72" s="4">
        <f t="shared" si="13"/>
        <v>23520</v>
      </c>
      <c r="D72" s="4">
        <f t="shared" si="13"/>
        <v>23056</v>
      </c>
      <c r="E72" s="4">
        <f t="shared" si="13"/>
        <v>22600</v>
      </c>
      <c r="F72" s="4">
        <f t="shared" si="13"/>
        <v>22152</v>
      </c>
      <c r="G72" s="4">
        <f t="shared" si="13"/>
        <v>21712</v>
      </c>
      <c r="H72" s="4">
        <f t="shared" si="13"/>
        <v>21280</v>
      </c>
      <c r="I72" s="4">
        <f t="shared" si="13"/>
        <v>20856</v>
      </c>
      <c r="J72" s="4">
        <f t="shared" si="13"/>
        <v>20440</v>
      </c>
      <c r="K72" s="4">
        <f t="shared" si="13"/>
        <v>20032</v>
      </c>
      <c r="L72" s="4">
        <f t="shared" si="13"/>
        <v>19632</v>
      </c>
      <c r="M72" s="4">
        <f t="shared" si="13"/>
        <v>19240</v>
      </c>
      <c r="N72" s="13">
        <f t="shared" si="12"/>
        <v>258520</v>
      </c>
    </row>
    <row r="73" spans="1:14" ht="17.25" customHeight="1">
      <c r="A73" s="1" t="s">
        <v>56</v>
      </c>
      <c r="B73" s="18">
        <f t="shared" ref="B73:M73" si="14">B71+B72</f>
        <v>54000</v>
      </c>
      <c r="C73" s="18">
        <f t="shared" si="14"/>
        <v>54420</v>
      </c>
      <c r="D73" s="18">
        <f t="shared" si="14"/>
        <v>54886</v>
      </c>
      <c r="E73" s="18">
        <f t="shared" si="14"/>
        <v>55390</v>
      </c>
      <c r="F73" s="18">
        <f t="shared" si="14"/>
        <v>55926</v>
      </c>
      <c r="G73" s="18">
        <f t="shared" si="14"/>
        <v>56500</v>
      </c>
      <c r="H73" s="18">
        <f t="shared" si="14"/>
        <v>57112</v>
      </c>
      <c r="I73" s="18">
        <f t="shared" si="14"/>
        <v>57768</v>
      </c>
      <c r="J73" s="18">
        <f t="shared" si="14"/>
        <v>58462</v>
      </c>
      <c r="K73" s="18">
        <f t="shared" si="14"/>
        <v>59200</v>
      </c>
      <c r="L73" s="18">
        <f t="shared" si="14"/>
        <v>59976</v>
      </c>
      <c r="M73" s="18">
        <f t="shared" si="14"/>
        <v>60796</v>
      </c>
      <c r="N73" s="13">
        <f t="shared" si="12"/>
        <v>684436</v>
      </c>
    </row>
    <row r="74" spans="1:14" ht="17.25" customHeight="1">
      <c r="A74" s="1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spans="1:14" ht="17.25" customHeight="1">
      <c r="A75" s="1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</row>
    <row r="76" spans="1:14" ht="17.25" customHeight="1">
      <c r="A76" s="16" t="s">
        <v>57</v>
      </c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</row>
    <row r="77" spans="1:14" ht="17.25" customHeight="1">
      <c r="A77" s="1" t="s">
        <v>54</v>
      </c>
      <c r="B77" s="13">
        <f t="shared" ref="B77:M77" si="15">$B$16*B28</f>
        <v>10000</v>
      </c>
      <c r="C77" s="13">
        <f t="shared" si="15"/>
        <v>10300</v>
      </c>
      <c r="D77" s="13">
        <f t="shared" si="15"/>
        <v>10610</v>
      </c>
      <c r="E77" s="13">
        <f t="shared" si="15"/>
        <v>10930</v>
      </c>
      <c r="F77" s="13">
        <f t="shared" si="15"/>
        <v>11258</v>
      </c>
      <c r="G77" s="13">
        <f t="shared" si="15"/>
        <v>11596</v>
      </c>
      <c r="H77" s="13">
        <f t="shared" si="15"/>
        <v>11944</v>
      </c>
      <c r="I77" s="13">
        <f t="shared" si="15"/>
        <v>12304</v>
      </c>
      <c r="J77" s="13">
        <f t="shared" si="15"/>
        <v>12674</v>
      </c>
      <c r="K77" s="13">
        <f t="shared" si="15"/>
        <v>13056</v>
      </c>
      <c r="L77" s="13">
        <f t="shared" si="15"/>
        <v>13448</v>
      </c>
      <c r="M77" s="13">
        <f t="shared" si="15"/>
        <v>13852</v>
      </c>
      <c r="N77" s="13">
        <f t="shared" ref="N77:N79" si="16">SUM(B77:M77)</f>
        <v>141972</v>
      </c>
    </row>
    <row r="78" spans="1:14" ht="17.25" customHeight="1">
      <c r="A78" s="1" t="s">
        <v>55</v>
      </c>
      <c r="B78" s="4">
        <f t="shared" ref="B78:M78" si="17">$C$16*B29</f>
        <v>9000</v>
      </c>
      <c r="C78" s="4">
        <f t="shared" si="17"/>
        <v>8820</v>
      </c>
      <c r="D78" s="4">
        <f t="shared" si="17"/>
        <v>8646</v>
      </c>
      <c r="E78" s="4">
        <f t="shared" si="17"/>
        <v>8475</v>
      </c>
      <c r="F78" s="4">
        <f t="shared" si="17"/>
        <v>8307</v>
      </c>
      <c r="G78" s="4">
        <f t="shared" si="17"/>
        <v>8142</v>
      </c>
      <c r="H78" s="4">
        <f t="shared" si="17"/>
        <v>7980</v>
      </c>
      <c r="I78" s="4">
        <f t="shared" si="17"/>
        <v>7821</v>
      </c>
      <c r="J78" s="4">
        <f t="shared" si="17"/>
        <v>7665</v>
      </c>
      <c r="K78" s="4">
        <f t="shared" si="17"/>
        <v>7512</v>
      </c>
      <c r="L78" s="4">
        <f t="shared" si="17"/>
        <v>7362</v>
      </c>
      <c r="M78" s="4">
        <f t="shared" si="17"/>
        <v>7215</v>
      </c>
      <c r="N78" s="13">
        <f t="shared" si="16"/>
        <v>96945</v>
      </c>
    </row>
    <row r="79" spans="1:14" ht="17.25" customHeight="1">
      <c r="A79" s="1" t="s">
        <v>58</v>
      </c>
      <c r="B79" s="18">
        <f t="shared" ref="B79:M79" si="18">SUM(B77:B78)</f>
        <v>19000</v>
      </c>
      <c r="C79" s="18">
        <f t="shared" si="18"/>
        <v>19120</v>
      </c>
      <c r="D79" s="18">
        <f t="shared" si="18"/>
        <v>19256</v>
      </c>
      <c r="E79" s="18">
        <f t="shared" si="18"/>
        <v>19405</v>
      </c>
      <c r="F79" s="18">
        <f t="shared" si="18"/>
        <v>19565</v>
      </c>
      <c r="G79" s="18">
        <f t="shared" si="18"/>
        <v>19738</v>
      </c>
      <c r="H79" s="18">
        <f t="shared" si="18"/>
        <v>19924</v>
      </c>
      <c r="I79" s="18">
        <f t="shared" si="18"/>
        <v>20125</v>
      </c>
      <c r="J79" s="18">
        <f t="shared" si="18"/>
        <v>20339</v>
      </c>
      <c r="K79" s="18">
        <f t="shared" si="18"/>
        <v>20568</v>
      </c>
      <c r="L79" s="18">
        <f t="shared" si="18"/>
        <v>20810</v>
      </c>
      <c r="M79" s="18">
        <f t="shared" si="18"/>
        <v>21067</v>
      </c>
      <c r="N79" s="13">
        <f t="shared" si="16"/>
        <v>238917</v>
      </c>
    </row>
    <row r="80" spans="1:14" ht="17.25" customHeight="1">
      <c r="A80" s="1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7"/>
      <c r="M80" s="17"/>
      <c r="N80" s="17"/>
    </row>
    <row r="81" spans="1:14" ht="17.25" customHeight="1">
      <c r="A81" s="1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</row>
    <row r="82" spans="1:14" ht="17.25" customHeight="1">
      <c r="A82" s="16" t="s">
        <v>59</v>
      </c>
      <c r="B82" s="17"/>
      <c r="C82" s="17"/>
      <c r="D82" s="17"/>
      <c r="E82" s="17"/>
      <c r="F82" s="20"/>
      <c r="G82" s="17"/>
      <c r="H82" s="17"/>
      <c r="I82" s="17"/>
      <c r="J82" s="17"/>
      <c r="K82" s="17"/>
      <c r="L82" s="17"/>
      <c r="M82" s="17"/>
      <c r="N82" s="17"/>
    </row>
    <row r="83" spans="1:14" ht="17.25" customHeight="1">
      <c r="A83" s="1" t="s">
        <v>60</v>
      </c>
      <c r="B83" s="13">
        <f t="shared" ref="B83:M83" si="19">$B$17*B28</f>
        <v>15000</v>
      </c>
      <c r="C83" s="13">
        <f t="shared" si="19"/>
        <v>15450</v>
      </c>
      <c r="D83" s="13">
        <f t="shared" si="19"/>
        <v>15915</v>
      </c>
      <c r="E83" s="13">
        <f t="shared" si="19"/>
        <v>16395</v>
      </c>
      <c r="F83" s="13">
        <f t="shared" si="19"/>
        <v>16887</v>
      </c>
      <c r="G83" s="13">
        <f t="shared" si="19"/>
        <v>17394</v>
      </c>
      <c r="H83" s="13">
        <f t="shared" si="19"/>
        <v>17916</v>
      </c>
      <c r="I83" s="13">
        <f t="shared" si="19"/>
        <v>18456</v>
      </c>
      <c r="J83" s="13">
        <f t="shared" si="19"/>
        <v>19011</v>
      </c>
      <c r="K83" s="13">
        <f t="shared" si="19"/>
        <v>19584</v>
      </c>
      <c r="L83" s="13">
        <f t="shared" si="19"/>
        <v>20172</v>
      </c>
      <c r="M83" s="13">
        <f t="shared" si="19"/>
        <v>20778</v>
      </c>
      <c r="N83" s="13">
        <f t="shared" ref="N83:N89" si="20">SUM(B83:M83)</f>
        <v>212958</v>
      </c>
    </row>
    <row r="84" spans="1:14" ht="17.25" customHeight="1">
      <c r="A84" s="1" t="s">
        <v>61</v>
      </c>
      <c r="B84" s="13">
        <f t="shared" ref="B84:M84" si="21">$C$17*B29</f>
        <v>12000</v>
      </c>
      <c r="C84" s="13">
        <f t="shared" si="21"/>
        <v>11760</v>
      </c>
      <c r="D84" s="13">
        <f t="shared" si="21"/>
        <v>11528</v>
      </c>
      <c r="E84" s="13">
        <f t="shared" si="21"/>
        <v>11300</v>
      </c>
      <c r="F84" s="13">
        <f t="shared" si="21"/>
        <v>11076</v>
      </c>
      <c r="G84" s="13">
        <f t="shared" si="21"/>
        <v>10856</v>
      </c>
      <c r="H84" s="13">
        <f t="shared" si="21"/>
        <v>10640</v>
      </c>
      <c r="I84" s="13">
        <f t="shared" si="21"/>
        <v>10428</v>
      </c>
      <c r="J84" s="13">
        <f t="shared" si="21"/>
        <v>10220</v>
      </c>
      <c r="K84" s="13">
        <f t="shared" si="21"/>
        <v>10016</v>
      </c>
      <c r="L84" s="13">
        <f t="shared" si="21"/>
        <v>9816</v>
      </c>
      <c r="M84" s="13">
        <f t="shared" si="21"/>
        <v>9620</v>
      </c>
      <c r="N84" s="13">
        <f t="shared" si="20"/>
        <v>129260</v>
      </c>
    </row>
    <row r="85" spans="1:14" ht="17.25" customHeight="1">
      <c r="A85" s="1" t="s">
        <v>62</v>
      </c>
      <c r="B85" s="13">
        <f t="shared" ref="B85:M85" si="22">B83+B84</f>
        <v>27000</v>
      </c>
      <c r="C85" s="13">
        <f t="shared" si="22"/>
        <v>27210</v>
      </c>
      <c r="D85" s="13">
        <f t="shared" si="22"/>
        <v>27443</v>
      </c>
      <c r="E85" s="13">
        <f t="shared" si="22"/>
        <v>27695</v>
      </c>
      <c r="F85" s="13">
        <f t="shared" si="22"/>
        <v>27963</v>
      </c>
      <c r="G85" s="13">
        <f t="shared" si="22"/>
        <v>28250</v>
      </c>
      <c r="H85" s="13">
        <f t="shared" si="22"/>
        <v>28556</v>
      </c>
      <c r="I85" s="13">
        <f t="shared" si="22"/>
        <v>28884</v>
      </c>
      <c r="J85" s="13">
        <f t="shared" si="22"/>
        <v>29231</v>
      </c>
      <c r="K85" s="13">
        <f t="shared" si="22"/>
        <v>29600</v>
      </c>
      <c r="L85" s="13">
        <f t="shared" si="22"/>
        <v>29988</v>
      </c>
      <c r="M85" s="13">
        <f t="shared" si="22"/>
        <v>30398</v>
      </c>
      <c r="N85" s="13">
        <f t="shared" si="20"/>
        <v>342218</v>
      </c>
    </row>
    <row r="86" spans="1:14" ht="17.25" customHeight="1">
      <c r="A86" s="1" t="s">
        <v>63</v>
      </c>
      <c r="B86" s="13">
        <f t="shared" ref="B86:M86" si="23">$B$20</f>
        <v>15000</v>
      </c>
      <c r="C86" s="13">
        <f t="shared" si="23"/>
        <v>15000</v>
      </c>
      <c r="D86" s="13">
        <f t="shared" si="23"/>
        <v>15000</v>
      </c>
      <c r="E86" s="13">
        <f t="shared" si="23"/>
        <v>15000</v>
      </c>
      <c r="F86" s="13">
        <f t="shared" si="23"/>
        <v>15000</v>
      </c>
      <c r="G86" s="13">
        <f t="shared" si="23"/>
        <v>15000</v>
      </c>
      <c r="H86" s="13">
        <f t="shared" si="23"/>
        <v>15000</v>
      </c>
      <c r="I86" s="13">
        <f t="shared" si="23"/>
        <v>15000</v>
      </c>
      <c r="J86" s="13">
        <f t="shared" si="23"/>
        <v>15000</v>
      </c>
      <c r="K86" s="13">
        <f t="shared" si="23"/>
        <v>15000</v>
      </c>
      <c r="L86" s="13">
        <f t="shared" si="23"/>
        <v>15000</v>
      </c>
      <c r="M86" s="13">
        <f t="shared" si="23"/>
        <v>15000</v>
      </c>
      <c r="N86" s="13">
        <f t="shared" si="20"/>
        <v>180000</v>
      </c>
    </row>
    <row r="87" spans="1:14" ht="17.25" customHeight="1">
      <c r="A87" s="1" t="s">
        <v>64</v>
      </c>
      <c r="B87" s="13">
        <f t="shared" ref="B87:M87" si="24">$C$20</f>
        <v>16000</v>
      </c>
      <c r="C87" s="13">
        <f t="shared" si="24"/>
        <v>16000</v>
      </c>
      <c r="D87" s="13">
        <f t="shared" si="24"/>
        <v>16000</v>
      </c>
      <c r="E87" s="13">
        <f t="shared" si="24"/>
        <v>16000</v>
      </c>
      <c r="F87" s="13">
        <f t="shared" si="24"/>
        <v>16000</v>
      </c>
      <c r="G87" s="13">
        <f t="shared" si="24"/>
        <v>16000</v>
      </c>
      <c r="H87" s="13">
        <f t="shared" si="24"/>
        <v>16000</v>
      </c>
      <c r="I87" s="13">
        <f t="shared" si="24"/>
        <v>16000</v>
      </c>
      <c r="J87" s="13">
        <f t="shared" si="24"/>
        <v>16000</v>
      </c>
      <c r="K87" s="13">
        <f t="shared" si="24"/>
        <v>16000</v>
      </c>
      <c r="L87" s="13">
        <f t="shared" si="24"/>
        <v>16000</v>
      </c>
      <c r="M87" s="13">
        <f t="shared" si="24"/>
        <v>16000</v>
      </c>
      <c r="N87" s="13">
        <f t="shared" si="20"/>
        <v>192000</v>
      </c>
    </row>
    <row r="88" spans="1:14" ht="17.25" customHeight="1">
      <c r="A88" s="1" t="s">
        <v>65</v>
      </c>
      <c r="B88" s="13">
        <f t="shared" ref="B88:M88" si="25">B86+B87</f>
        <v>31000</v>
      </c>
      <c r="C88" s="13">
        <f t="shared" si="25"/>
        <v>31000</v>
      </c>
      <c r="D88" s="13">
        <f t="shared" si="25"/>
        <v>31000</v>
      </c>
      <c r="E88" s="13">
        <f t="shared" si="25"/>
        <v>31000</v>
      </c>
      <c r="F88" s="13">
        <f t="shared" si="25"/>
        <v>31000</v>
      </c>
      <c r="G88" s="13">
        <f t="shared" si="25"/>
        <v>31000</v>
      </c>
      <c r="H88" s="13">
        <f t="shared" si="25"/>
        <v>31000</v>
      </c>
      <c r="I88" s="13">
        <f t="shared" si="25"/>
        <v>31000</v>
      </c>
      <c r="J88" s="13">
        <f t="shared" si="25"/>
        <v>31000</v>
      </c>
      <c r="K88" s="13">
        <f t="shared" si="25"/>
        <v>31000</v>
      </c>
      <c r="L88" s="13">
        <f t="shared" si="25"/>
        <v>31000</v>
      </c>
      <c r="M88" s="13">
        <f t="shared" si="25"/>
        <v>31000</v>
      </c>
      <c r="N88" s="13">
        <f t="shared" si="20"/>
        <v>372000</v>
      </c>
    </row>
    <row r="89" spans="1:14" ht="17.25" customHeight="1">
      <c r="A89" s="1" t="s">
        <v>66</v>
      </c>
      <c r="B89" s="13">
        <f t="shared" ref="B89:M89" si="26">B85+B88</f>
        <v>58000</v>
      </c>
      <c r="C89" s="13">
        <f t="shared" si="26"/>
        <v>58210</v>
      </c>
      <c r="D89" s="13">
        <f t="shared" si="26"/>
        <v>58443</v>
      </c>
      <c r="E89" s="13">
        <f t="shared" si="26"/>
        <v>58695</v>
      </c>
      <c r="F89" s="13">
        <f t="shared" si="26"/>
        <v>58963</v>
      </c>
      <c r="G89" s="13">
        <f t="shared" si="26"/>
        <v>59250</v>
      </c>
      <c r="H89" s="13">
        <f t="shared" si="26"/>
        <v>59556</v>
      </c>
      <c r="I89" s="13">
        <f t="shared" si="26"/>
        <v>59884</v>
      </c>
      <c r="J89" s="13">
        <f t="shared" si="26"/>
        <v>60231</v>
      </c>
      <c r="K89" s="13">
        <f t="shared" si="26"/>
        <v>60600</v>
      </c>
      <c r="L89" s="13">
        <f t="shared" si="26"/>
        <v>60988</v>
      </c>
      <c r="M89" s="13">
        <f t="shared" si="26"/>
        <v>61398</v>
      </c>
      <c r="N89" s="13">
        <f t="shared" si="20"/>
        <v>714218</v>
      </c>
    </row>
    <row r="90" spans="1:14" ht="17.25" customHeight="1">
      <c r="A90" s="1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</row>
    <row r="91" spans="1:14" ht="17.25" customHeight="1">
      <c r="A91" s="1"/>
      <c r="B91" s="17"/>
      <c r="C91" s="17"/>
      <c r="D91" s="17"/>
      <c r="E91" s="17"/>
      <c r="F91" s="20"/>
      <c r="G91" s="20"/>
      <c r="H91" s="17"/>
      <c r="I91" s="17"/>
      <c r="J91" s="17"/>
      <c r="K91" s="17"/>
      <c r="L91" s="17"/>
      <c r="M91" s="17"/>
      <c r="N91" s="17"/>
    </row>
    <row r="92" spans="1:14" ht="17.25" customHeight="1">
      <c r="A92" s="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17"/>
      <c r="M92" s="17"/>
      <c r="N92" s="17"/>
    </row>
    <row r="93" spans="1:14" ht="17.25" customHeight="1">
      <c r="A93" s="16" t="s">
        <v>67</v>
      </c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</row>
    <row r="94" spans="1:14" ht="17.25" customHeight="1">
      <c r="A94" s="16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</row>
    <row r="95" spans="1:14" ht="17.25" customHeight="1">
      <c r="A95" s="1" t="s">
        <v>68</v>
      </c>
      <c r="B95" s="13">
        <f t="shared" ref="B95:M95" si="27">B67</f>
        <v>145000</v>
      </c>
      <c r="C95" s="13">
        <f t="shared" si="27"/>
        <v>146350</v>
      </c>
      <c r="D95" s="13">
        <f t="shared" si="27"/>
        <v>147825</v>
      </c>
      <c r="E95" s="13">
        <f t="shared" si="27"/>
        <v>149405</v>
      </c>
      <c r="F95" s="13">
        <f t="shared" si="27"/>
        <v>151073</v>
      </c>
      <c r="G95" s="13">
        <f t="shared" si="27"/>
        <v>152846</v>
      </c>
      <c r="H95" s="13">
        <f t="shared" si="27"/>
        <v>154724</v>
      </c>
      <c r="I95" s="13">
        <f t="shared" si="27"/>
        <v>156724</v>
      </c>
      <c r="J95" s="13">
        <f t="shared" si="27"/>
        <v>158829</v>
      </c>
      <c r="K95" s="13">
        <f t="shared" si="27"/>
        <v>161056</v>
      </c>
      <c r="L95" s="13">
        <f t="shared" si="27"/>
        <v>163388</v>
      </c>
      <c r="M95" s="13">
        <f t="shared" si="27"/>
        <v>165842</v>
      </c>
      <c r="N95" s="13">
        <f>SUM(B95:M95)</f>
        <v>1853062</v>
      </c>
    </row>
    <row r="96" spans="1:14" ht="17.25" customHeight="1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26" ht="17.25" customHeight="1">
      <c r="A97" s="1" t="s">
        <v>69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26" ht="17.25" customHeight="1">
      <c r="A98" s="17" t="s">
        <v>70</v>
      </c>
      <c r="B98" s="4">
        <f t="shared" ref="B98:M98" si="28">B73</f>
        <v>54000</v>
      </c>
      <c r="C98" s="4">
        <f t="shared" si="28"/>
        <v>54420</v>
      </c>
      <c r="D98" s="4">
        <f t="shared" si="28"/>
        <v>54886</v>
      </c>
      <c r="E98" s="4">
        <f t="shared" si="28"/>
        <v>55390</v>
      </c>
      <c r="F98" s="4">
        <f t="shared" si="28"/>
        <v>55926</v>
      </c>
      <c r="G98" s="4">
        <f t="shared" si="28"/>
        <v>56500</v>
      </c>
      <c r="H98" s="4">
        <f t="shared" si="28"/>
        <v>57112</v>
      </c>
      <c r="I98" s="4">
        <f t="shared" si="28"/>
        <v>57768</v>
      </c>
      <c r="J98" s="4">
        <f t="shared" si="28"/>
        <v>58462</v>
      </c>
      <c r="K98" s="4">
        <f t="shared" si="28"/>
        <v>59200</v>
      </c>
      <c r="L98" s="4">
        <f t="shared" si="28"/>
        <v>59976</v>
      </c>
      <c r="M98" s="4">
        <f t="shared" si="28"/>
        <v>60796</v>
      </c>
      <c r="N98" s="13">
        <f t="shared" ref="N98:N102" si="29">SUM(B98:M98)</f>
        <v>684436</v>
      </c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7.25" customHeight="1">
      <c r="A99" s="17" t="s">
        <v>71</v>
      </c>
      <c r="B99" s="4">
        <f t="shared" ref="B99:M99" si="30">B79</f>
        <v>19000</v>
      </c>
      <c r="C99" s="4">
        <f t="shared" si="30"/>
        <v>19120</v>
      </c>
      <c r="D99" s="4">
        <f t="shared" si="30"/>
        <v>19256</v>
      </c>
      <c r="E99" s="4">
        <f t="shared" si="30"/>
        <v>19405</v>
      </c>
      <c r="F99" s="4">
        <f t="shared" si="30"/>
        <v>19565</v>
      </c>
      <c r="G99" s="4">
        <f t="shared" si="30"/>
        <v>19738</v>
      </c>
      <c r="H99" s="4">
        <f t="shared" si="30"/>
        <v>19924</v>
      </c>
      <c r="I99" s="4">
        <f t="shared" si="30"/>
        <v>20125</v>
      </c>
      <c r="J99" s="4">
        <f t="shared" si="30"/>
        <v>20339</v>
      </c>
      <c r="K99" s="4">
        <f t="shared" si="30"/>
        <v>20568</v>
      </c>
      <c r="L99" s="4">
        <f t="shared" si="30"/>
        <v>20810</v>
      </c>
      <c r="M99" s="4">
        <f t="shared" si="30"/>
        <v>21067</v>
      </c>
      <c r="N99" s="13">
        <f t="shared" si="29"/>
        <v>238917</v>
      </c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7.25" customHeight="1">
      <c r="A100" s="17" t="s">
        <v>72</v>
      </c>
      <c r="B100" s="4">
        <f t="shared" ref="B100:M100" si="31">B85</f>
        <v>27000</v>
      </c>
      <c r="C100" s="4">
        <f t="shared" si="31"/>
        <v>27210</v>
      </c>
      <c r="D100" s="4">
        <f t="shared" si="31"/>
        <v>27443</v>
      </c>
      <c r="E100" s="4">
        <f t="shared" si="31"/>
        <v>27695</v>
      </c>
      <c r="F100" s="4">
        <f t="shared" si="31"/>
        <v>27963</v>
      </c>
      <c r="G100" s="4">
        <f t="shared" si="31"/>
        <v>28250</v>
      </c>
      <c r="H100" s="4">
        <f t="shared" si="31"/>
        <v>28556</v>
      </c>
      <c r="I100" s="4">
        <f t="shared" si="31"/>
        <v>28884</v>
      </c>
      <c r="J100" s="4">
        <f t="shared" si="31"/>
        <v>29231</v>
      </c>
      <c r="K100" s="4">
        <f t="shared" si="31"/>
        <v>29600</v>
      </c>
      <c r="L100" s="4">
        <f t="shared" si="31"/>
        <v>29988</v>
      </c>
      <c r="M100" s="4">
        <f t="shared" si="31"/>
        <v>30398</v>
      </c>
      <c r="N100" s="13">
        <f t="shared" si="29"/>
        <v>342218</v>
      </c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7.25" customHeight="1">
      <c r="A101" s="17" t="s">
        <v>73</v>
      </c>
      <c r="B101" s="4">
        <f t="shared" ref="B101:M101" si="32">B33*B66</f>
        <v>1200</v>
      </c>
      <c r="C101" s="4">
        <f t="shared" si="32"/>
        <v>1176</v>
      </c>
      <c r="D101" s="4">
        <f t="shared" si="32"/>
        <v>1152.8</v>
      </c>
      <c r="E101" s="4">
        <f t="shared" si="32"/>
        <v>1130</v>
      </c>
      <c r="F101" s="4">
        <f t="shared" si="32"/>
        <v>1107.6000000000001</v>
      </c>
      <c r="G101" s="4">
        <f t="shared" si="32"/>
        <v>1085.5999999999999</v>
      </c>
      <c r="H101" s="4">
        <f t="shared" si="32"/>
        <v>1064</v>
      </c>
      <c r="I101" s="4">
        <f t="shared" si="32"/>
        <v>1564.2</v>
      </c>
      <c r="J101" s="4">
        <f t="shared" si="32"/>
        <v>1533</v>
      </c>
      <c r="K101" s="4">
        <f t="shared" si="32"/>
        <v>1502.3999999999999</v>
      </c>
      <c r="L101" s="4">
        <f t="shared" si="32"/>
        <v>1472.3999999999999</v>
      </c>
      <c r="M101" s="4">
        <f t="shared" si="32"/>
        <v>1443</v>
      </c>
      <c r="N101" s="13">
        <f t="shared" si="29"/>
        <v>15431</v>
      </c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7.25" customHeight="1">
      <c r="A102" s="17" t="s">
        <v>74</v>
      </c>
      <c r="B102" s="4">
        <f t="shared" ref="B102:M102" si="33">B34*B67</f>
        <v>1450</v>
      </c>
      <c r="C102" s="4">
        <f t="shared" si="33"/>
        <v>1463.5</v>
      </c>
      <c r="D102" s="4">
        <f t="shared" si="33"/>
        <v>1478.25</v>
      </c>
      <c r="E102" s="4">
        <f t="shared" si="33"/>
        <v>1494.05</v>
      </c>
      <c r="F102" s="4">
        <f t="shared" si="33"/>
        <v>1510.73</v>
      </c>
      <c r="G102" s="4">
        <f t="shared" si="33"/>
        <v>1528.46</v>
      </c>
      <c r="H102" s="4">
        <f t="shared" si="33"/>
        <v>1547.24</v>
      </c>
      <c r="I102" s="4">
        <f t="shared" si="33"/>
        <v>1567.24</v>
      </c>
      <c r="J102" s="4">
        <f t="shared" si="33"/>
        <v>1588.29</v>
      </c>
      <c r="K102" s="4">
        <f t="shared" si="33"/>
        <v>1610.56</v>
      </c>
      <c r="L102" s="4">
        <f t="shared" si="33"/>
        <v>1633.88</v>
      </c>
      <c r="M102" s="4">
        <f t="shared" si="33"/>
        <v>1658.42</v>
      </c>
      <c r="N102" s="13">
        <f t="shared" si="29"/>
        <v>18530.620000000003</v>
      </c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7.25" customHeight="1">
      <c r="A103" s="17" t="s">
        <v>75</v>
      </c>
      <c r="B103" s="18">
        <f t="shared" ref="B103:N103" si="34">SUM(B98:B102)</f>
        <v>102650</v>
      </c>
      <c r="C103" s="18">
        <f t="shared" si="34"/>
        <v>103389.5</v>
      </c>
      <c r="D103" s="18">
        <f t="shared" si="34"/>
        <v>104216.05</v>
      </c>
      <c r="E103" s="18">
        <f t="shared" si="34"/>
        <v>105114.05</v>
      </c>
      <c r="F103" s="18">
        <f t="shared" si="34"/>
        <v>106072.33</v>
      </c>
      <c r="G103" s="18">
        <f t="shared" si="34"/>
        <v>107102.06000000001</v>
      </c>
      <c r="H103" s="18">
        <f t="shared" si="34"/>
        <v>108203.24</v>
      </c>
      <c r="I103" s="18">
        <f t="shared" si="34"/>
        <v>109908.44</v>
      </c>
      <c r="J103" s="18">
        <f t="shared" si="34"/>
        <v>111153.29</v>
      </c>
      <c r="K103" s="18">
        <f t="shared" si="34"/>
        <v>112480.95999999999</v>
      </c>
      <c r="L103" s="18">
        <f t="shared" si="34"/>
        <v>113880.28</v>
      </c>
      <c r="M103" s="18">
        <f t="shared" si="34"/>
        <v>115362.42</v>
      </c>
      <c r="N103" s="18">
        <f t="shared" si="34"/>
        <v>1299532.6200000001</v>
      </c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7.25" customHeight="1">
      <c r="A104" s="1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spans="1:26" ht="17.25" customHeight="1">
      <c r="A105" s="1" t="s">
        <v>76</v>
      </c>
      <c r="B105" s="22">
        <f t="shared" ref="B105:M105" si="35">B95-B103</f>
        <v>42350</v>
      </c>
      <c r="C105" s="22">
        <f t="shared" si="35"/>
        <v>42960.5</v>
      </c>
      <c r="D105" s="22">
        <f t="shared" si="35"/>
        <v>43608.95</v>
      </c>
      <c r="E105" s="22">
        <f t="shared" si="35"/>
        <v>44290.95</v>
      </c>
      <c r="F105" s="22">
        <f t="shared" si="35"/>
        <v>45000.67</v>
      </c>
      <c r="G105" s="22">
        <f t="shared" si="35"/>
        <v>45743.939999999988</v>
      </c>
      <c r="H105" s="22">
        <f t="shared" si="35"/>
        <v>46520.759999999995</v>
      </c>
      <c r="I105" s="22">
        <f t="shared" si="35"/>
        <v>46815.56</v>
      </c>
      <c r="J105" s="22">
        <f t="shared" si="35"/>
        <v>47675.710000000006</v>
      </c>
      <c r="K105" s="22">
        <f t="shared" si="35"/>
        <v>48575.040000000008</v>
      </c>
      <c r="L105" s="22">
        <f t="shared" si="35"/>
        <v>49507.72</v>
      </c>
      <c r="M105" s="22">
        <f t="shared" si="35"/>
        <v>50479.58</v>
      </c>
      <c r="N105" s="22"/>
    </row>
    <row r="106" spans="1:26" ht="17.25" customHeight="1">
      <c r="A106" s="1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</row>
    <row r="107" spans="1:26" ht="17.25" customHeight="1">
      <c r="A107" s="1" t="s">
        <v>77</v>
      </c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</row>
    <row r="108" spans="1:26" ht="17.25" customHeight="1">
      <c r="A108" s="17" t="s">
        <v>78</v>
      </c>
      <c r="B108" s="13">
        <f t="shared" ref="B108:M108" si="36">B88</f>
        <v>31000</v>
      </c>
      <c r="C108" s="13">
        <f t="shared" si="36"/>
        <v>31000</v>
      </c>
      <c r="D108" s="13">
        <f t="shared" si="36"/>
        <v>31000</v>
      </c>
      <c r="E108" s="13">
        <f t="shared" si="36"/>
        <v>31000</v>
      </c>
      <c r="F108" s="13">
        <f t="shared" si="36"/>
        <v>31000</v>
      </c>
      <c r="G108" s="13">
        <f t="shared" si="36"/>
        <v>31000</v>
      </c>
      <c r="H108" s="13">
        <f t="shared" si="36"/>
        <v>31000</v>
      </c>
      <c r="I108" s="13">
        <f t="shared" si="36"/>
        <v>31000</v>
      </c>
      <c r="J108" s="13">
        <f t="shared" si="36"/>
        <v>31000</v>
      </c>
      <c r="K108" s="13">
        <f t="shared" si="36"/>
        <v>31000</v>
      </c>
      <c r="L108" s="13">
        <f t="shared" si="36"/>
        <v>31000</v>
      </c>
      <c r="M108" s="13">
        <f t="shared" si="36"/>
        <v>31000</v>
      </c>
      <c r="N108" s="13">
        <f t="shared" ref="N108:N110" si="37">SUM(B108:M108)</f>
        <v>372000</v>
      </c>
    </row>
    <row r="109" spans="1:26" ht="17.25" customHeight="1">
      <c r="A109" s="17" t="s">
        <v>79</v>
      </c>
      <c r="B109" s="4">
        <f t="shared" ref="B109:M109" si="38">B45</f>
        <v>12100</v>
      </c>
      <c r="C109" s="4">
        <f t="shared" si="38"/>
        <v>11900</v>
      </c>
      <c r="D109" s="4">
        <f t="shared" si="38"/>
        <v>11700</v>
      </c>
      <c r="E109" s="4">
        <f t="shared" si="38"/>
        <v>11500</v>
      </c>
      <c r="F109" s="4">
        <f t="shared" si="38"/>
        <v>11300</v>
      </c>
      <c r="G109" s="4">
        <f t="shared" si="38"/>
        <v>11500</v>
      </c>
      <c r="H109" s="4">
        <f t="shared" si="38"/>
        <v>11500</v>
      </c>
      <c r="I109" s="4">
        <f t="shared" si="38"/>
        <v>11950</v>
      </c>
      <c r="J109" s="4">
        <f t="shared" si="38"/>
        <v>11950</v>
      </c>
      <c r="K109" s="4">
        <f t="shared" si="38"/>
        <v>11950</v>
      </c>
      <c r="L109" s="4">
        <f t="shared" si="38"/>
        <v>12950</v>
      </c>
      <c r="M109" s="4">
        <f t="shared" si="38"/>
        <v>12950</v>
      </c>
      <c r="N109" s="13">
        <f t="shared" si="37"/>
        <v>143250</v>
      </c>
    </row>
    <row r="110" spans="1:26" ht="17.25" customHeight="1">
      <c r="A110" s="1" t="s">
        <v>80</v>
      </c>
      <c r="B110" s="18">
        <f t="shared" ref="B110:M110" si="39">SUM(B108:B109)</f>
        <v>43100</v>
      </c>
      <c r="C110" s="18">
        <f t="shared" si="39"/>
        <v>42900</v>
      </c>
      <c r="D110" s="18">
        <f t="shared" si="39"/>
        <v>42700</v>
      </c>
      <c r="E110" s="18">
        <f t="shared" si="39"/>
        <v>42500</v>
      </c>
      <c r="F110" s="18">
        <f t="shared" si="39"/>
        <v>42300</v>
      </c>
      <c r="G110" s="18">
        <f t="shared" si="39"/>
        <v>42500</v>
      </c>
      <c r="H110" s="18">
        <f t="shared" si="39"/>
        <v>42500</v>
      </c>
      <c r="I110" s="18">
        <f t="shared" si="39"/>
        <v>42950</v>
      </c>
      <c r="J110" s="18">
        <f t="shared" si="39"/>
        <v>42950</v>
      </c>
      <c r="K110" s="18">
        <f t="shared" si="39"/>
        <v>42950</v>
      </c>
      <c r="L110" s="18">
        <f t="shared" si="39"/>
        <v>43950</v>
      </c>
      <c r="M110" s="18">
        <f t="shared" si="39"/>
        <v>43950</v>
      </c>
      <c r="N110" s="13">
        <f t="shared" si="37"/>
        <v>515250</v>
      </c>
    </row>
    <row r="111" spans="1:26" ht="17.25" customHeight="1">
      <c r="A111" s="1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</row>
    <row r="112" spans="1:26" ht="17.25" customHeight="1">
      <c r="A112" s="1" t="s">
        <v>81</v>
      </c>
      <c r="B112" s="23">
        <f t="shared" ref="B112:M112" si="40">B105-B110</f>
        <v>-750</v>
      </c>
      <c r="C112" s="23">
        <f t="shared" si="40"/>
        <v>60.5</v>
      </c>
      <c r="D112" s="23">
        <f t="shared" si="40"/>
        <v>908.94999999999709</v>
      </c>
      <c r="E112" s="23">
        <f t="shared" si="40"/>
        <v>1790.9499999999971</v>
      </c>
      <c r="F112" s="23">
        <f t="shared" si="40"/>
        <v>2700.6699999999983</v>
      </c>
      <c r="G112" s="23">
        <f t="shared" si="40"/>
        <v>3243.9399999999878</v>
      </c>
      <c r="H112" s="23">
        <f t="shared" si="40"/>
        <v>4020.7599999999948</v>
      </c>
      <c r="I112" s="23">
        <f t="shared" si="40"/>
        <v>3865.5599999999977</v>
      </c>
      <c r="J112" s="23">
        <f t="shared" si="40"/>
        <v>4725.7100000000064</v>
      </c>
      <c r="K112" s="23">
        <f t="shared" si="40"/>
        <v>5625.0400000000081</v>
      </c>
      <c r="L112" s="23">
        <f t="shared" si="40"/>
        <v>5557.7200000000012</v>
      </c>
      <c r="M112" s="23">
        <f t="shared" si="40"/>
        <v>6529.5800000000017</v>
      </c>
      <c r="N112" s="13">
        <f>SUM(B112:M112)</f>
        <v>38279.37999999999</v>
      </c>
    </row>
    <row r="113" spans="1:14" ht="17.25" customHeight="1">
      <c r="A113" s="1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7"/>
      <c r="M113" s="17"/>
      <c r="N113" s="17"/>
    </row>
    <row r="114" spans="1:14" ht="17.25" customHeight="1">
      <c r="A114" s="1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</row>
    <row r="115" spans="1:14" ht="17.25" customHeight="1">
      <c r="A115" s="1"/>
      <c r="B115" s="1"/>
      <c r="C115" s="1"/>
      <c r="D115" s="1"/>
      <c r="E115" s="1"/>
      <c r="F115" s="16"/>
      <c r="G115" s="1"/>
      <c r="H115" s="1"/>
      <c r="I115" s="1"/>
      <c r="J115" s="1"/>
      <c r="K115" s="1"/>
      <c r="L115" s="1"/>
      <c r="M115" s="1"/>
      <c r="N115" s="1"/>
    </row>
    <row r="116" spans="1:14" ht="17.25" customHeight="1">
      <c r="A116" s="16" t="s">
        <v>82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ht="17.25" customHeight="1">
      <c r="A117" s="16"/>
      <c r="B117" s="1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</row>
    <row r="118" spans="1:14" ht="17.25" customHeight="1">
      <c r="A118" s="24" t="s">
        <v>83</v>
      </c>
      <c r="B118" s="1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</row>
    <row r="119" spans="1:14" ht="17.25" customHeight="1">
      <c r="A119" s="25" t="s">
        <v>84</v>
      </c>
      <c r="B119" s="1">
        <f t="shared" ref="B119:M119" si="41">B105/B95</f>
        <v>0.29206896551724137</v>
      </c>
      <c r="C119" s="1">
        <f t="shared" si="41"/>
        <v>0.29354629313290059</v>
      </c>
      <c r="D119" s="1">
        <f t="shared" si="41"/>
        <v>0.29500388973448333</v>
      </c>
      <c r="E119" s="1">
        <f t="shared" si="41"/>
        <v>0.296448914025635</v>
      </c>
      <c r="F119" s="1">
        <f t="shared" si="41"/>
        <v>0.29787367696411665</v>
      </c>
      <c r="G119" s="1">
        <f t="shared" si="41"/>
        <v>0.29928123732384221</v>
      </c>
      <c r="H119" s="1">
        <f t="shared" si="41"/>
        <v>0.30066932085520021</v>
      </c>
      <c r="I119" s="1">
        <f t="shared" si="41"/>
        <v>0.29871340700849902</v>
      </c>
      <c r="J119" s="1">
        <f t="shared" si="41"/>
        <v>0.30017005710544048</v>
      </c>
      <c r="K119" s="1">
        <f t="shared" si="41"/>
        <v>0.30160341744486396</v>
      </c>
      <c r="L119" s="1">
        <f t="shared" si="41"/>
        <v>0.30300707518299996</v>
      </c>
      <c r="M119" s="1">
        <f t="shared" si="41"/>
        <v>0.30438356990388443</v>
      </c>
      <c r="N119" s="13">
        <f>SUM(B119:M119)</f>
        <v>3.5827698241991075</v>
      </c>
    </row>
    <row r="120" spans="1:14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3"/>
    </row>
    <row r="121" spans="1:14" ht="17.25" customHeight="1">
      <c r="A121" s="1" t="s">
        <v>85</v>
      </c>
      <c r="B121" s="13">
        <f t="shared" ref="B121:M121" si="42">B110/B119</f>
        <v>147567.88665879576</v>
      </c>
      <c r="C121" s="13">
        <f t="shared" si="42"/>
        <v>146143.89962872872</v>
      </c>
      <c r="D121" s="13">
        <f t="shared" si="42"/>
        <v>144743.85418589532</v>
      </c>
      <c r="E121" s="13">
        <f t="shared" si="42"/>
        <v>143363.65555491587</v>
      </c>
      <c r="F121" s="13">
        <f t="shared" si="42"/>
        <v>142006.50568091543</v>
      </c>
      <c r="G121" s="13">
        <f t="shared" si="42"/>
        <v>142006.89752566136</v>
      </c>
      <c r="H121" s="13">
        <f t="shared" si="42"/>
        <v>141351.30208534858</v>
      </c>
      <c r="I121" s="13">
        <f t="shared" si="42"/>
        <v>143783.30196199726</v>
      </c>
      <c r="J121" s="13">
        <f t="shared" si="42"/>
        <v>143085.55761413934</v>
      </c>
      <c r="K121" s="13">
        <f t="shared" si="42"/>
        <v>142405.54819923974</v>
      </c>
      <c r="L121" s="13">
        <f t="shared" si="42"/>
        <v>145046.11805997125</v>
      </c>
      <c r="M121" s="13">
        <f t="shared" si="42"/>
        <v>144390.18510058918</v>
      </c>
      <c r="N121" s="13">
        <f>SUM(B121:M121)</f>
        <v>1725894.7122561976</v>
      </c>
    </row>
    <row r="122" spans="1:14" ht="17.25" customHeight="1">
      <c r="A122" s="1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</row>
    <row r="123" spans="1:14" ht="17.25" customHeight="1">
      <c r="A123" s="1" t="s">
        <v>86</v>
      </c>
      <c r="B123" s="13">
        <f t="shared" ref="B123:M123" si="43">B95-B121</f>
        <v>-2567.88665879576</v>
      </c>
      <c r="C123" s="13">
        <f t="shared" si="43"/>
        <v>206.10037127128453</v>
      </c>
      <c r="D123" s="13">
        <f t="shared" si="43"/>
        <v>3081.1458141046751</v>
      </c>
      <c r="E123" s="13">
        <f t="shared" si="43"/>
        <v>6041.3444450841343</v>
      </c>
      <c r="F123" s="13">
        <f t="shared" si="43"/>
        <v>9066.4943190845661</v>
      </c>
      <c r="G123" s="13">
        <f t="shared" si="43"/>
        <v>10839.102474338637</v>
      </c>
      <c r="H123" s="13">
        <f t="shared" si="43"/>
        <v>13372.69791465142</v>
      </c>
      <c r="I123" s="13">
        <f t="shared" si="43"/>
        <v>12940.698038002738</v>
      </c>
      <c r="J123" s="13">
        <f t="shared" si="43"/>
        <v>15743.442385860661</v>
      </c>
      <c r="K123" s="13">
        <f t="shared" si="43"/>
        <v>18650.45180076026</v>
      </c>
      <c r="L123" s="13">
        <f t="shared" si="43"/>
        <v>18341.881940028747</v>
      </c>
      <c r="M123" s="13">
        <f t="shared" si="43"/>
        <v>21451.81489941082</v>
      </c>
      <c r="N123" s="13">
        <f t="shared" ref="N123:N124" si="44">SUM(B123:M123)</f>
        <v>127167.28774380218</v>
      </c>
    </row>
    <row r="124" spans="1:14" ht="17.25" customHeight="1">
      <c r="A124" s="1" t="s">
        <v>87</v>
      </c>
      <c r="B124" s="11">
        <f t="shared" ref="B124:M124" si="45">B123/B95</f>
        <v>-1.770956316410869E-2</v>
      </c>
      <c r="C124" s="11">
        <f t="shared" si="45"/>
        <v>1.4082703879144825E-3</v>
      </c>
      <c r="D124" s="11">
        <f t="shared" si="45"/>
        <v>2.0843198471873329E-2</v>
      </c>
      <c r="E124" s="11">
        <f t="shared" si="45"/>
        <v>4.0436025869844613E-2</v>
      </c>
      <c r="F124" s="11">
        <f t="shared" si="45"/>
        <v>6.0013995347180278E-2</v>
      </c>
      <c r="G124" s="11">
        <f t="shared" si="45"/>
        <v>7.0915185705472422E-2</v>
      </c>
      <c r="H124" s="11">
        <f t="shared" si="45"/>
        <v>8.6429370457404286E-2</v>
      </c>
      <c r="I124" s="11">
        <f t="shared" si="45"/>
        <v>8.2569983142356876E-2</v>
      </c>
      <c r="J124" s="11">
        <f t="shared" si="45"/>
        <v>9.9121963784073813E-2</v>
      </c>
      <c r="K124" s="11">
        <f t="shared" si="45"/>
        <v>0.11580103691113812</v>
      </c>
      <c r="L124" s="11">
        <f t="shared" si="45"/>
        <v>0.11225966374537143</v>
      </c>
      <c r="M124" s="11">
        <f t="shared" si="45"/>
        <v>0.12935091773742971</v>
      </c>
      <c r="N124" s="13">
        <f t="shared" si="44"/>
        <v>0.80144004839595062</v>
      </c>
    </row>
    <row r="125" spans="1:1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>
      <c r="A126" s="1"/>
      <c r="B126" s="1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1:14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1:14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1:14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spans="1:14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1:14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1:14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1:1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spans="1:14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1:14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1:14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1:14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spans="1:14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1:14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1:14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1:14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spans="1:1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1:1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1:14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spans="1:14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spans="1:14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1:14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1:14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spans="1:14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spans="1:14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1:14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spans="1:14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spans="1:1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spans="1:14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1:14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1:14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spans="1:14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spans="1:14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1:14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1:14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spans="1:14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spans="1:14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1:1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spans="1:14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spans="1:14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spans="1:14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1:14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1:14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spans="1:14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spans="1:14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1:14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1:14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spans="1: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spans="1:14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1:14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spans="1:14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spans="1:14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spans="1:14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1:14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spans="1:14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spans="1:14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1:14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1:1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spans="1:14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spans="1:14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1:14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1:14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spans="1:14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spans="1:14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spans="1:14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1:14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spans="1:14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spans="1:1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spans="1:14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1:14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spans="1:14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spans="1:14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1:14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1:14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1:14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1:14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1:14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1:1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spans="1:1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1:1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1:1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1:1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1:1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1:1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1:1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1:1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1:14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1:1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spans="1:14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1:14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spans="1:14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spans="1:14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1:14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1:14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spans="1:14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spans="1:14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1:14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1:1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spans="1:14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spans="1:14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1:14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1:14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spans="1:14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spans="1:14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1:14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1:14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spans="1:14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spans="1:1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1:14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1:14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spans="1:14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spans="1:14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1:14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1:14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spans="1:14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spans="1:14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1:14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1:1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spans="1:14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spans="1:14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spans="1:14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1:14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spans="1:14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1:14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1:14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spans="1:14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spans="1:14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1:1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1:14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1:14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1:14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1:14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1:14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spans="1:14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1:14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1:14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spans="1:14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spans="1:1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spans="1:14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1:14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1:14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spans="1:14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spans="1:14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1:14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1:14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spans="1:14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spans="1:14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1: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spans="1:14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spans="1:14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spans="1:14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1:14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spans="1:14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spans="1:14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spans="1:14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1:14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spans="1:14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spans="1:1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  <row r="425" spans="1:14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spans="1:14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spans="1:14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spans="1:14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spans="1:14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spans="1:14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spans="1:14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spans="1:14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</row>
    <row r="433" spans="1:14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spans="1:1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spans="1:14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spans="1:14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spans="1:14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spans="1:14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spans="1:14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spans="1:14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</row>
    <row r="441" spans="1:14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spans="1:14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spans="1:14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spans="1:1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spans="1:14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spans="1:14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spans="1:14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spans="1:14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</row>
    <row r="449" spans="1:14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spans="1:14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spans="1:14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spans="1:14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</row>
    <row r="453" spans="1:14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spans="1:1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spans="1:14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spans="1:14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</row>
    <row r="457" spans="1:14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spans="1:14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</row>
    <row r="459" spans="1:14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spans="1:14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spans="1:14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1:14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spans="1:14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spans="1:1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spans="1:14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1:14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spans="1:14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spans="1:14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1:14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1:14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spans="1:14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spans="1:14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spans="1:14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spans="1:1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</row>
    <row r="475" spans="1:14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spans="1:14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spans="1:14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spans="1:14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</row>
    <row r="479" spans="1:14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spans="1:14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spans="1:14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1:14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spans="1:14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spans="1:1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1:14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1:14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spans="1:14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spans="1:14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1:14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1:14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spans="1:14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spans="1:14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1:14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1:1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spans="1:14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spans="1:14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1:14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1:14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spans="1:14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spans="1:14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1:14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spans="1:14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spans="1:14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spans="1:1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spans="1:14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spans="1:14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spans="1:14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spans="1:14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spans="1:14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spans="1:14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spans="1:14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spans="1:14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spans="1:14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spans="1: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spans="1:14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spans="1:14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spans="1:14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spans="1:14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spans="1:14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spans="1:14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spans="1:14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spans="1:14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spans="1:14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spans="1:1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spans="1:14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spans="1:14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spans="1:14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spans="1:14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spans="1:14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spans="1:14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</row>
    <row r="531" spans="1:14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spans="1:14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spans="1:14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spans="1:1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spans="1:14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spans="1:14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spans="1:14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spans="1:14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spans="1:14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spans="1:14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spans="1:14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spans="1:14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</row>
    <row r="543" spans="1:14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spans="1:1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spans="1:14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spans="1:14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spans="1:14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spans="1:14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spans="1:14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spans="1:14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spans="1:14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spans="1:14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spans="1:14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spans="1:1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</row>
    <row r="555" spans="1:14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spans="1:14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spans="1:14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spans="1:14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spans="1:14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spans="1:14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spans="1:14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spans="1:14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</row>
    <row r="563" spans="1:14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spans="1:1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spans="1:14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spans="1:14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spans="1:14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spans="1:14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spans="1:14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spans="1:14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</row>
    <row r="571" spans="1:14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spans="1:14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spans="1:14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spans="1:1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spans="1:14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spans="1:14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spans="1:14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spans="1:14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</row>
    <row r="579" spans="1:14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spans="1:14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spans="1:14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spans="1:14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spans="1:14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spans="1:1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spans="1:14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spans="1:14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spans="1:14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spans="1:14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spans="1:14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spans="1:14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spans="1:14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spans="1:14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spans="1:14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spans="1:1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spans="1:14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spans="1:14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spans="1:14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spans="1:14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spans="1:14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spans="1:14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</row>
    <row r="601" spans="1:14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spans="1:14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spans="1:14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spans="1:1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</row>
    <row r="605" spans="1:14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spans="1:14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spans="1:14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spans="1:14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</row>
    <row r="609" spans="1:14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spans="1:14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spans="1:14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spans="1:14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</row>
    <row r="613" spans="1:14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spans="1: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spans="1:14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spans="1:14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spans="1:14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spans="1:14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spans="1:14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spans="1:14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</row>
    <row r="621" spans="1:14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</row>
    <row r="622" spans="1:14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</row>
    <row r="623" spans="1:14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spans="1:1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</row>
    <row r="625" spans="1:14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</row>
    <row r="626" spans="1:14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</row>
    <row r="627" spans="1:14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spans="1:14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</row>
    <row r="629" spans="1:14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</row>
    <row r="630" spans="1:14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</row>
    <row r="631" spans="1:14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</row>
    <row r="632" spans="1:14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</row>
    <row r="633" spans="1:14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</row>
    <row r="634" spans="1:1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</row>
    <row r="635" spans="1:14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</row>
    <row r="636" spans="1:14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</row>
    <row r="637" spans="1:14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</row>
    <row r="638" spans="1:14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</row>
    <row r="639" spans="1:14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</row>
    <row r="640" spans="1:14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</row>
    <row r="641" spans="1:14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</row>
    <row r="642" spans="1:14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</row>
    <row r="643" spans="1:14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</row>
    <row r="644" spans="1:1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</row>
    <row r="645" spans="1:14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</row>
    <row r="646" spans="1:14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</row>
    <row r="647" spans="1:14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</row>
    <row r="648" spans="1:14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</row>
    <row r="649" spans="1:14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</row>
    <row r="650" spans="1:14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</row>
    <row r="651" spans="1:14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</row>
    <row r="652" spans="1:14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</row>
    <row r="653" spans="1:14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</row>
    <row r="654" spans="1:1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</row>
    <row r="655" spans="1:14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</row>
    <row r="656" spans="1:14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</row>
    <row r="657" spans="1:14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</row>
    <row r="658" spans="1:14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</row>
    <row r="659" spans="1:14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</row>
    <row r="660" spans="1:14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</row>
    <row r="661" spans="1:14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</row>
    <row r="662" spans="1:14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</row>
    <row r="663" spans="1:14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</row>
    <row r="664" spans="1:1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</row>
    <row r="665" spans="1:14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</row>
    <row r="666" spans="1:14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</row>
    <row r="667" spans="1:14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</row>
    <row r="668" spans="1:14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</row>
    <row r="669" spans="1:14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</row>
    <row r="670" spans="1:14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</row>
    <row r="671" spans="1:14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</row>
    <row r="672" spans="1:14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</row>
    <row r="673" spans="1:14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</row>
    <row r="674" spans="1:1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</row>
    <row r="675" spans="1:14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</row>
    <row r="676" spans="1:14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</row>
    <row r="677" spans="1:14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</row>
    <row r="678" spans="1:14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</row>
    <row r="679" spans="1:14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</row>
    <row r="680" spans="1:14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</row>
    <row r="681" spans="1:14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</row>
    <row r="682" spans="1:14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</row>
    <row r="683" spans="1:14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</row>
    <row r="684" spans="1:1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</row>
    <row r="685" spans="1:14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</row>
    <row r="686" spans="1:14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</row>
    <row r="687" spans="1:14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</row>
    <row r="688" spans="1:14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</row>
    <row r="689" spans="1:14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</row>
    <row r="690" spans="1:14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</row>
    <row r="691" spans="1:14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</row>
    <row r="692" spans="1:14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</row>
    <row r="693" spans="1:14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</row>
    <row r="694" spans="1:1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</row>
    <row r="695" spans="1:14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</row>
    <row r="696" spans="1:14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</row>
    <row r="697" spans="1:14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</row>
    <row r="698" spans="1:14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</row>
    <row r="699" spans="1:14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</row>
    <row r="700" spans="1:14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</row>
    <row r="701" spans="1:14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</row>
    <row r="702" spans="1:14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</row>
    <row r="703" spans="1:14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</row>
    <row r="704" spans="1:1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</row>
    <row r="705" spans="1:14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</row>
    <row r="706" spans="1:14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</row>
    <row r="707" spans="1:14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</row>
    <row r="708" spans="1:14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</row>
    <row r="709" spans="1:14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</row>
    <row r="710" spans="1:14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</row>
    <row r="711" spans="1:14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</row>
    <row r="712" spans="1:14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</row>
    <row r="713" spans="1:14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</row>
    <row r="714" spans="1: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</row>
    <row r="715" spans="1:14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</row>
    <row r="716" spans="1:14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</row>
    <row r="717" spans="1:14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</row>
    <row r="718" spans="1:14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</row>
    <row r="719" spans="1:14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</row>
    <row r="720" spans="1:14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</row>
    <row r="721" spans="1:14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</row>
    <row r="722" spans="1:14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</row>
    <row r="723" spans="1:14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</row>
    <row r="724" spans="1:1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</row>
    <row r="725" spans="1:14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</row>
    <row r="726" spans="1:14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</row>
    <row r="727" spans="1:14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</row>
    <row r="728" spans="1:14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</row>
    <row r="729" spans="1:14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</row>
    <row r="730" spans="1:14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</row>
    <row r="731" spans="1:14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</row>
    <row r="732" spans="1:14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</row>
    <row r="733" spans="1:14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</row>
    <row r="734" spans="1:1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</row>
    <row r="735" spans="1:14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</row>
    <row r="736" spans="1:14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</row>
    <row r="737" spans="1:14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</row>
    <row r="738" spans="1:14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</row>
    <row r="739" spans="1:14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</row>
    <row r="740" spans="1:14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</row>
    <row r="741" spans="1:14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</row>
    <row r="742" spans="1:14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</row>
    <row r="743" spans="1:14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</row>
    <row r="744" spans="1:1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</row>
    <row r="745" spans="1:14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</row>
    <row r="746" spans="1:14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</row>
    <row r="747" spans="1:14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</row>
    <row r="748" spans="1:14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</row>
    <row r="749" spans="1:14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</row>
    <row r="750" spans="1:14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</row>
    <row r="751" spans="1:14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</row>
    <row r="752" spans="1:14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</row>
    <row r="753" spans="1:14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</row>
    <row r="754" spans="1:1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</row>
    <row r="755" spans="1:14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</row>
    <row r="756" spans="1:14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</row>
    <row r="757" spans="1:14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</row>
    <row r="758" spans="1:14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</row>
    <row r="759" spans="1:14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</row>
    <row r="760" spans="1:14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</row>
    <row r="761" spans="1:14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</row>
    <row r="762" spans="1:14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</row>
    <row r="763" spans="1:14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</row>
    <row r="764" spans="1:1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</row>
    <row r="765" spans="1:14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</row>
    <row r="766" spans="1:14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</row>
    <row r="767" spans="1:14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</row>
    <row r="768" spans="1:14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</row>
    <row r="769" spans="1:14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</row>
    <row r="770" spans="1:14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</row>
    <row r="771" spans="1:14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</row>
    <row r="772" spans="1:14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</row>
    <row r="773" spans="1:14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</row>
    <row r="774" spans="1:1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</row>
    <row r="775" spans="1:14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</row>
    <row r="776" spans="1:14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</row>
    <row r="777" spans="1:14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</row>
    <row r="778" spans="1:14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</row>
    <row r="779" spans="1:14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</row>
    <row r="780" spans="1:14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</row>
    <row r="781" spans="1:14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</row>
    <row r="782" spans="1:14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</row>
    <row r="783" spans="1:14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</row>
    <row r="784" spans="1:1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</row>
    <row r="785" spans="1:14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</row>
    <row r="786" spans="1:14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</row>
    <row r="787" spans="1:14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</row>
    <row r="788" spans="1:14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</row>
    <row r="789" spans="1:14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</row>
    <row r="790" spans="1:14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</row>
    <row r="791" spans="1:14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</row>
    <row r="792" spans="1:14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</row>
    <row r="793" spans="1:14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</row>
    <row r="794" spans="1:1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</row>
    <row r="795" spans="1:14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</row>
    <row r="796" spans="1:14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</row>
    <row r="797" spans="1:14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</row>
    <row r="798" spans="1:14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</row>
    <row r="799" spans="1:14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</row>
    <row r="800" spans="1:14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</row>
    <row r="801" spans="1:14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</row>
    <row r="802" spans="1:14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</row>
    <row r="803" spans="1:14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</row>
    <row r="804" spans="1:1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</row>
    <row r="805" spans="1:14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</row>
    <row r="806" spans="1:14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</row>
    <row r="807" spans="1:14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</row>
    <row r="808" spans="1:14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</row>
    <row r="809" spans="1:14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</row>
    <row r="810" spans="1:14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</row>
    <row r="811" spans="1:14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</row>
    <row r="812" spans="1:14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</row>
    <row r="813" spans="1:14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</row>
    <row r="814" spans="1: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</row>
    <row r="815" spans="1:14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</row>
    <row r="816" spans="1:14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</row>
    <row r="817" spans="1:14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</row>
    <row r="818" spans="1:14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</row>
    <row r="819" spans="1:14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</row>
    <row r="820" spans="1:14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</row>
    <row r="821" spans="1:14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</row>
    <row r="822" spans="1:14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</row>
    <row r="823" spans="1:14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</row>
    <row r="824" spans="1:1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</row>
    <row r="825" spans="1:14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</row>
    <row r="826" spans="1:14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</row>
    <row r="827" spans="1:14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</row>
    <row r="828" spans="1:14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</row>
    <row r="829" spans="1:14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</row>
    <row r="830" spans="1:14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</row>
    <row r="831" spans="1:14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</row>
    <row r="832" spans="1:14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</row>
    <row r="833" spans="1:14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</row>
    <row r="834" spans="1:1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</row>
    <row r="835" spans="1:14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</row>
    <row r="836" spans="1:14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</row>
    <row r="837" spans="1:14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</row>
    <row r="838" spans="1:14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</row>
    <row r="839" spans="1:14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</row>
    <row r="840" spans="1:14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</row>
    <row r="841" spans="1:14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</row>
    <row r="842" spans="1:14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</row>
    <row r="843" spans="1:14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</row>
    <row r="844" spans="1:1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</row>
    <row r="845" spans="1:14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</row>
    <row r="846" spans="1:14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</row>
    <row r="847" spans="1:14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</row>
    <row r="848" spans="1:14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</row>
    <row r="849" spans="1:14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</row>
    <row r="850" spans="1:14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</row>
    <row r="851" spans="1:14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</row>
    <row r="852" spans="1:14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</row>
    <row r="853" spans="1:14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</row>
    <row r="854" spans="1:1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</row>
    <row r="855" spans="1:14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</row>
    <row r="856" spans="1:14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</row>
    <row r="857" spans="1:14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</row>
    <row r="858" spans="1:14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</row>
    <row r="859" spans="1:14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</row>
    <row r="860" spans="1:14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</row>
    <row r="861" spans="1:14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</row>
    <row r="862" spans="1:14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</row>
    <row r="863" spans="1:14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</row>
    <row r="864" spans="1:1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</row>
    <row r="865" spans="1:14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</row>
    <row r="866" spans="1:14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</row>
    <row r="867" spans="1:14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</row>
    <row r="868" spans="1:14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</row>
    <row r="869" spans="1:14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</row>
    <row r="870" spans="1:14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</row>
    <row r="871" spans="1:14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</row>
    <row r="872" spans="1:14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</row>
    <row r="873" spans="1:14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</row>
    <row r="874" spans="1:1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</row>
    <row r="875" spans="1:14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</row>
    <row r="876" spans="1:14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</row>
    <row r="877" spans="1:14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</row>
    <row r="878" spans="1:14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</row>
    <row r="879" spans="1:14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</row>
    <row r="880" spans="1:14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</row>
    <row r="881" spans="1:14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</row>
    <row r="882" spans="1:14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</row>
    <row r="883" spans="1:14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</row>
    <row r="884" spans="1:1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</row>
    <row r="885" spans="1:14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</row>
    <row r="886" spans="1:14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</row>
    <row r="887" spans="1:14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</row>
    <row r="888" spans="1:14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</row>
    <row r="889" spans="1:14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</row>
    <row r="890" spans="1:14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</row>
    <row r="891" spans="1:14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</row>
    <row r="892" spans="1:14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</row>
    <row r="893" spans="1:14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</row>
    <row r="894" spans="1:1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</row>
    <row r="895" spans="1:14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</row>
    <row r="896" spans="1:14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</row>
    <row r="897" spans="1:14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</row>
    <row r="898" spans="1:14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</row>
    <row r="899" spans="1:14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</row>
    <row r="900" spans="1:14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</row>
    <row r="901" spans="1:14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</row>
    <row r="902" spans="1:14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</row>
    <row r="903" spans="1:14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</row>
    <row r="904" spans="1:1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</row>
    <row r="905" spans="1:14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</row>
    <row r="906" spans="1:14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</row>
    <row r="907" spans="1:14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</row>
    <row r="908" spans="1:14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</row>
    <row r="909" spans="1:14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</row>
    <row r="910" spans="1:14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</row>
    <row r="911" spans="1:14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</row>
    <row r="912" spans="1:14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</row>
    <row r="913" spans="1:14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</row>
    <row r="914" spans="1: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</row>
    <row r="915" spans="1:14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</row>
    <row r="916" spans="1:14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</row>
    <row r="917" spans="1:14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</row>
    <row r="918" spans="1:14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</row>
    <row r="919" spans="1:14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</row>
    <row r="920" spans="1:14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</row>
    <row r="921" spans="1:14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</row>
    <row r="922" spans="1:14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</row>
    <row r="923" spans="1:14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</row>
    <row r="924" spans="1:1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</row>
    <row r="925" spans="1:14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</row>
    <row r="926" spans="1:14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</row>
    <row r="927" spans="1:14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</row>
    <row r="928" spans="1:14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</row>
    <row r="929" spans="1:14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</row>
    <row r="930" spans="1:14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</row>
    <row r="931" spans="1:14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</row>
    <row r="932" spans="1:14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</row>
    <row r="933" spans="1:14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</row>
    <row r="934" spans="1:1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</row>
    <row r="935" spans="1:14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</row>
    <row r="936" spans="1:14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</row>
    <row r="937" spans="1:14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</row>
    <row r="938" spans="1:14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</row>
    <row r="939" spans="1:14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</row>
    <row r="940" spans="1:14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</row>
    <row r="941" spans="1:14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</row>
    <row r="942" spans="1:14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</row>
    <row r="943" spans="1:14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</row>
    <row r="944" spans="1:1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</row>
    <row r="945" spans="1:14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</row>
    <row r="946" spans="1:14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</row>
    <row r="947" spans="1:14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</row>
    <row r="948" spans="1:14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</row>
    <row r="949" spans="1:14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</row>
    <row r="950" spans="1:14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</row>
    <row r="951" spans="1:14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</row>
    <row r="952" spans="1:14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</row>
    <row r="953" spans="1:14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</row>
    <row r="954" spans="1:1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</row>
    <row r="955" spans="1:14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</row>
    <row r="956" spans="1:14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</row>
    <row r="957" spans="1:14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</row>
    <row r="958" spans="1:14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</row>
    <row r="959" spans="1:14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</row>
    <row r="960" spans="1:14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</row>
    <row r="961" spans="1:14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</row>
    <row r="962" spans="1:14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</row>
    <row r="963" spans="1:14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</row>
    <row r="964" spans="1:1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</row>
    <row r="965" spans="1:14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</row>
    <row r="966" spans="1:14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</row>
    <row r="967" spans="1:14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</row>
    <row r="968" spans="1:14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</row>
    <row r="969" spans="1:14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</row>
    <row r="970" spans="1:14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</row>
    <row r="971" spans="1:14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</row>
    <row r="972" spans="1:14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</row>
    <row r="973" spans="1:14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</row>
    <row r="974" spans="1:1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</row>
    <row r="975" spans="1:14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</row>
    <row r="976" spans="1:14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</row>
    <row r="977" spans="1:14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</row>
    <row r="978" spans="1:14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</row>
    <row r="979" spans="1:14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</row>
    <row r="980" spans="1:14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</row>
    <row r="981" spans="1:14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</row>
    <row r="982" spans="1:14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</row>
    <row r="983" spans="1:14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</row>
    <row r="984" spans="1:1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</row>
    <row r="985" spans="1:14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</row>
    <row r="986" spans="1:14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</row>
    <row r="987" spans="1:14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</row>
    <row r="988" spans="1:14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</row>
    <row r="989" spans="1:14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</row>
    <row r="990" spans="1:14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</row>
    <row r="991" spans="1:14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</row>
    <row r="992" spans="1:14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</row>
    <row r="993" spans="1:14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</row>
    <row r="994" spans="1:1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</row>
    <row r="995" spans="1:14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</row>
    <row r="996" spans="1:14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</row>
    <row r="997" spans="1:14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</row>
    <row r="998" spans="1:14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</row>
    <row r="999" spans="1:14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</row>
    <row r="1000" spans="1:14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2016-12-05T15:01:59Z</dcterms:created>
  <dcterms:modified xsi:type="dcterms:W3CDTF">2016-12-05T15:01:59Z</dcterms:modified>
</cp:coreProperties>
</file>