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505"/>
  <workbookPr/>
  <mc:AlternateContent xmlns:mc="http://schemas.openxmlformats.org/markup-compatibility/2006">
    <mc:Choice Requires="x15">
      <x15ac:absPath xmlns:x15ac="http://schemas.microsoft.com/office/spreadsheetml/2010/11/ac" url="/Users/alihasani/Desktop/BU275 - BDM/"/>
    </mc:Choice>
  </mc:AlternateContent>
  <bookViews>
    <workbookView xWindow="0" yWindow="460" windowWidth="28800" windowHeight="16680" tabRatio="500" activeTab="1"/>
  </bookViews>
  <sheets>
    <sheet name="Answer Report 1" sheetId="2" r:id="rId1"/>
    <sheet name="Sensitivity Report 1" sheetId="3" r:id="rId2"/>
    <sheet name="Sheet1" sheetId="1" r:id="rId3"/>
  </sheets>
  <definedNames>
    <definedName name="solver_adj" localSheetId="2" hidden="1">Sheet1!$D$2:$I$2</definedName>
    <definedName name="solver_cvg" localSheetId="2" hidden="1">0.0001</definedName>
    <definedName name="solver_drv" localSheetId="2" hidden="1">2</definedName>
    <definedName name="solver_eng" localSheetId="2" hidden="1">2</definedName>
    <definedName name="solver_itr" localSheetId="2" hidden="1">2147483647</definedName>
    <definedName name="solver_lhs1" localSheetId="2" hidden="1">Sheet1!$K$10</definedName>
    <definedName name="solver_lhs2" localSheetId="2" hidden="1">Sheet1!$K$6:$K$8</definedName>
    <definedName name="solver_lhs3" localSheetId="2" hidden="1">Sheet1!$K$9</definedName>
    <definedName name="solver_lin" localSheetId="2" hidden="1">1</definedName>
    <definedName name="solver_mip" localSheetId="2" hidden="1">2147483647</definedName>
    <definedName name="solver_mni" localSheetId="2" hidden="1">30</definedName>
    <definedName name="solver_mrt" localSheetId="2" hidden="1">0.075</definedName>
    <definedName name="solver_msl" localSheetId="2" hidden="1">2</definedName>
    <definedName name="solver_neg" localSheetId="2" hidden="1">1</definedName>
    <definedName name="solver_nod" localSheetId="2" hidden="1">2147483647</definedName>
    <definedName name="solver_num" localSheetId="2" hidden="1">3</definedName>
    <definedName name="solver_opt" localSheetId="2" hidden="1">Sheet1!$K$4</definedName>
    <definedName name="solver_pre" localSheetId="2" hidden="1">0.000001</definedName>
    <definedName name="solver_rbv" localSheetId="2" hidden="1">2</definedName>
    <definedName name="solver_rel1" localSheetId="2" hidden="1">1</definedName>
    <definedName name="solver_rel2" localSheetId="2" hidden="1">1</definedName>
    <definedName name="solver_rel3" localSheetId="2" hidden="1">3</definedName>
    <definedName name="solver_rhs1" localSheetId="2" hidden="1">Sheet1!$M$10</definedName>
    <definedName name="solver_rhs2" localSheetId="2" hidden="1">Sheet1!$M$6:$M$8</definedName>
    <definedName name="solver_rhs3" localSheetId="2" hidden="1">Sheet1!$M$9</definedName>
    <definedName name="solver_rlx" localSheetId="2" hidden="1">2</definedName>
    <definedName name="solver_rsd" localSheetId="2" hidden="1">0</definedName>
    <definedName name="solver_scl" localSheetId="2" hidden="1">2</definedName>
    <definedName name="solver_sho" localSheetId="2" hidden="1">2</definedName>
    <definedName name="solver_ssz" localSheetId="2" hidden="1">100</definedName>
    <definedName name="solver_tim" localSheetId="2" hidden="1">2147483647</definedName>
    <definedName name="solver_tol" localSheetId="2" hidden="1">0.01</definedName>
    <definedName name="solver_typ" localSheetId="2" hidden="1">1</definedName>
    <definedName name="solver_val" localSheetId="2" hidden="1">0</definedName>
    <definedName name="solver_ver" localSheetId="2" hidden="1">2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0" i="1" l="1"/>
  <c r="K7" i="1"/>
  <c r="K8" i="1"/>
  <c r="K9" i="1"/>
  <c r="K6" i="1"/>
  <c r="K4" i="1"/>
  <c r="D4" i="1"/>
  <c r="I4" i="1"/>
  <c r="H4" i="1"/>
  <c r="G4" i="1"/>
  <c r="F4" i="1"/>
  <c r="E4" i="1"/>
</calcChain>
</file>

<file path=xl/sharedStrings.xml><?xml version="1.0" encoding="utf-8"?>
<sst xmlns="http://schemas.openxmlformats.org/spreadsheetml/2006/main" count="134" uniqueCount="71">
  <si>
    <t>BS</t>
  </si>
  <si>
    <t>BD</t>
  </si>
  <si>
    <t>OS</t>
  </si>
  <si>
    <t>OD</t>
  </si>
  <si>
    <t>CS</t>
  </si>
  <si>
    <t>CD</t>
  </si>
  <si>
    <t>Objective Function</t>
  </si>
  <si>
    <t xml:space="preserve">B. Coffee inv, </t>
  </si>
  <si>
    <t>&lt;=</t>
  </si>
  <si>
    <t>Mocha inv</t>
  </si>
  <si>
    <t xml:space="preserve">&lt;= </t>
  </si>
  <si>
    <t xml:space="preserve">Coffee inv </t>
  </si>
  <si>
    <t>Speical Mix</t>
  </si>
  <si>
    <t>&gt;=</t>
  </si>
  <si>
    <t>Microsoft Excel 15.16 Answer Report</t>
  </si>
  <si>
    <t>Worksheet: [Workbook1]Sheet1</t>
  </si>
  <si>
    <t>Report Created: 2016-03-16 4:27:04 PM</t>
  </si>
  <si>
    <t>Result: Solver found a solution.  All constraints and optimality conditions are satisfied.</t>
  </si>
  <si>
    <t>Solver Engine</t>
  </si>
  <si>
    <t>Engine: Simplex LP</t>
  </si>
  <si>
    <t>Solution Time: 0.179285 Seconds.</t>
  </si>
  <si>
    <t>Iterations: 5 Subproblems: 0</t>
  </si>
  <si>
    <t>Solver Options</t>
  </si>
  <si>
    <t>Max Time Unlimited, Iterations Unlimited, Precision 1E-06</t>
  </si>
  <si>
    <t>Max Subproblems Unlimited, Max Integer Sols Unlimited, Integer Tolerance 1%, Assume NonNegative</t>
  </si>
  <si>
    <t>Objective Cell (Max)</t>
  </si>
  <si>
    <t>Cell</t>
  </si>
  <si>
    <t>Name</t>
  </si>
  <si>
    <t>Original Value</t>
  </si>
  <si>
    <t>Final Value</t>
  </si>
  <si>
    <t>Variable Cells</t>
  </si>
  <si>
    <t>Integer</t>
  </si>
  <si>
    <t>Constraints</t>
  </si>
  <si>
    <t>Cell Value</t>
  </si>
  <si>
    <t>Formula</t>
  </si>
  <si>
    <t>Status</t>
  </si>
  <si>
    <t>Slack</t>
  </si>
  <si>
    <t>$K$4</t>
  </si>
  <si>
    <t>$D$2</t>
  </si>
  <si>
    <t>Contin</t>
  </si>
  <si>
    <t>$E$2</t>
  </si>
  <si>
    <t>$F$2</t>
  </si>
  <si>
    <t>$G$2</t>
  </si>
  <si>
    <t>$H$2</t>
  </si>
  <si>
    <t>$I$2</t>
  </si>
  <si>
    <t>$K$10</t>
  </si>
  <si>
    <t>$K$10&lt;=$M$10</t>
  </si>
  <si>
    <t>Binding</t>
  </si>
  <si>
    <t>$K$6</t>
  </si>
  <si>
    <t>$K$6&lt;=$M$6</t>
  </si>
  <si>
    <t>$K$7</t>
  </si>
  <si>
    <t>$K$7&lt;=$M$7</t>
  </si>
  <si>
    <t>$K$8</t>
  </si>
  <si>
    <t>$K$8&lt;=$M$8</t>
  </si>
  <si>
    <t>$K$9</t>
  </si>
  <si>
    <t>$K$9&gt;=$M$9</t>
  </si>
  <si>
    <t>Microsoft Excel 15.16 Sensitivity Report</t>
  </si>
  <si>
    <t>Report Created: 2016-03-16 4:27:05 PM</t>
  </si>
  <si>
    <t>Final</t>
  </si>
  <si>
    <t>Value</t>
  </si>
  <si>
    <t>Reduced</t>
  </si>
  <si>
    <t>Cost</t>
  </si>
  <si>
    <t>Objective</t>
  </si>
  <si>
    <t>Coefficient</t>
  </si>
  <si>
    <t>Allowable</t>
  </si>
  <si>
    <t>Increase</t>
  </si>
  <si>
    <t>Decrease</t>
  </si>
  <si>
    <t>Shadow</t>
  </si>
  <si>
    <t>Price</t>
  </si>
  <si>
    <t>Constraint</t>
  </si>
  <si>
    <t>R.H. Side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</si>
</sst>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indexed="1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23"/>
      </top>
      <bottom/>
      <diagonal/>
    </border>
    <border>
      <left/>
      <right/>
      <top/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thin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1" fillId="0" borderId="0" xfId="0" applyFont="1"/>
    <xf numFmtId="0" fontId="0" fillId="0" borderId="4" xfId="0" applyFill="1" applyBorder="1" applyAlignment="1"/>
    <xf numFmtId="0" fontId="2" fillId="0" borderId="3" xfId="0" applyFont="1" applyFill="1" applyBorder="1" applyAlignment="1">
      <alignment horizontal="center"/>
    </xf>
    <xf numFmtId="0" fontId="0" fillId="0" borderId="5" xfId="0" applyFill="1" applyBorder="1" applyAlignment="1"/>
    <xf numFmtId="0" fontId="0" fillId="0" borderId="4" xfId="0" applyNumberFormat="1" applyFill="1" applyBorder="1" applyAlignment="1"/>
    <xf numFmtId="0" fontId="0" fillId="0" borderId="5" xfId="0" applyNumberFormat="1" applyFill="1" applyBorder="1" applyAlignment="1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showGridLines="0" workbookViewId="0"/>
  </sheetViews>
  <sheetFormatPr baseColWidth="10" defaultRowHeight="16" x14ac:dyDescent="0.2"/>
  <cols>
    <col min="1" max="1" width="2.33203125" customWidth="1"/>
    <col min="2" max="2" width="6.1640625" customWidth="1"/>
    <col min="3" max="3" width="16.33203125" bestFit="1" customWidth="1"/>
    <col min="4" max="4" width="12.83203125" bestFit="1" customWidth="1"/>
    <col min="5" max="5" width="14" customWidth="1"/>
    <col min="6" max="6" width="7.1640625" customWidth="1"/>
    <col min="7" max="7" width="5.33203125" customWidth="1"/>
  </cols>
  <sheetData>
    <row r="1" spans="1:5" x14ac:dyDescent="0.2">
      <c r="A1" s="2" t="s">
        <v>14</v>
      </c>
    </row>
    <row r="2" spans="1:5" x14ac:dyDescent="0.2">
      <c r="A2" s="2" t="s">
        <v>15</v>
      </c>
    </row>
    <row r="3" spans="1:5" x14ac:dyDescent="0.2">
      <c r="A3" s="2" t="s">
        <v>16</v>
      </c>
    </row>
    <row r="4" spans="1:5" x14ac:dyDescent="0.2">
      <c r="A4" s="2" t="s">
        <v>17</v>
      </c>
    </row>
    <row r="5" spans="1:5" x14ac:dyDescent="0.2">
      <c r="A5" s="2" t="s">
        <v>18</v>
      </c>
    </row>
    <row r="6" spans="1:5" x14ac:dyDescent="0.2">
      <c r="A6" s="2"/>
      <c r="B6" t="s">
        <v>19</v>
      </c>
    </row>
    <row r="7" spans="1:5" x14ac:dyDescent="0.2">
      <c r="A7" s="2"/>
      <c r="B7" t="s">
        <v>20</v>
      </c>
    </row>
    <row r="8" spans="1:5" x14ac:dyDescent="0.2">
      <c r="A8" s="2"/>
      <c r="B8" t="s">
        <v>21</v>
      </c>
    </row>
    <row r="9" spans="1:5" x14ac:dyDescent="0.2">
      <c r="A9" s="2" t="s">
        <v>22</v>
      </c>
    </row>
    <row r="10" spans="1:5" x14ac:dyDescent="0.2">
      <c r="B10" t="s">
        <v>23</v>
      </c>
    </row>
    <row r="11" spans="1:5" x14ac:dyDescent="0.2">
      <c r="B11" t="s">
        <v>24</v>
      </c>
    </row>
    <row r="14" spans="1:5" ht="17" thickBot="1" x14ac:dyDescent="0.25">
      <c r="A14" t="s">
        <v>25</v>
      </c>
    </row>
    <row r="15" spans="1:5" ht="17" thickBot="1" x14ac:dyDescent="0.25">
      <c r="B15" s="4" t="s">
        <v>26</v>
      </c>
      <c r="C15" s="4" t="s">
        <v>27</v>
      </c>
      <c r="D15" s="4" t="s">
        <v>28</v>
      </c>
      <c r="E15" s="4" t="s">
        <v>29</v>
      </c>
    </row>
    <row r="16" spans="1:5" ht="17" thickBot="1" x14ac:dyDescent="0.25">
      <c r="B16" s="3" t="s">
        <v>37</v>
      </c>
      <c r="C16" s="3" t="s">
        <v>6</v>
      </c>
      <c r="D16" s="6">
        <v>19.950000000000003</v>
      </c>
      <c r="E16" s="6">
        <v>970.5</v>
      </c>
    </row>
    <row r="19" spans="1:7" ht="17" thickBot="1" x14ac:dyDescent="0.25">
      <c r="A19" t="s">
        <v>30</v>
      </c>
    </row>
    <row r="20" spans="1:7" ht="17" thickBot="1" x14ac:dyDescent="0.25">
      <c r="B20" s="4" t="s">
        <v>26</v>
      </c>
      <c r="C20" s="4" t="s">
        <v>27</v>
      </c>
      <c r="D20" s="4" t="s">
        <v>28</v>
      </c>
      <c r="E20" s="4" t="s">
        <v>29</v>
      </c>
      <c r="F20" s="4" t="s">
        <v>31</v>
      </c>
    </row>
    <row r="21" spans="1:7" x14ac:dyDescent="0.2">
      <c r="B21" s="5" t="s">
        <v>38</v>
      </c>
      <c r="C21" s="5" t="s">
        <v>0</v>
      </c>
      <c r="D21" s="7">
        <v>1</v>
      </c>
      <c r="E21" s="7">
        <v>61.999999999999986</v>
      </c>
      <c r="F21" s="5" t="s">
        <v>39</v>
      </c>
    </row>
    <row r="22" spans="1:7" x14ac:dyDescent="0.2">
      <c r="B22" s="5" t="s">
        <v>40</v>
      </c>
      <c r="C22" s="5" t="s">
        <v>1</v>
      </c>
      <c r="D22" s="7">
        <v>1</v>
      </c>
      <c r="E22" s="7">
        <v>48.000000000000014</v>
      </c>
      <c r="F22" s="5" t="s">
        <v>39</v>
      </c>
    </row>
    <row r="23" spans="1:7" x14ac:dyDescent="0.2">
      <c r="B23" s="5" t="s">
        <v>41</v>
      </c>
      <c r="C23" s="5" t="s">
        <v>2</v>
      </c>
      <c r="D23" s="7">
        <v>1</v>
      </c>
      <c r="E23" s="7">
        <v>58</v>
      </c>
      <c r="F23" s="5" t="s">
        <v>39</v>
      </c>
    </row>
    <row r="24" spans="1:7" x14ac:dyDescent="0.2">
      <c r="B24" s="5" t="s">
        <v>42</v>
      </c>
      <c r="C24" s="5" t="s">
        <v>3</v>
      </c>
      <c r="D24" s="7">
        <v>1</v>
      </c>
      <c r="E24" s="7">
        <v>12.000000000000004</v>
      </c>
      <c r="F24" s="5" t="s">
        <v>39</v>
      </c>
    </row>
    <row r="25" spans="1:7" x14ac:dyDescent="0.2">
      <c r="B25" s="5" t="s">
        <v>43</v>
      </c>
      <c r="C25" s="5" t="s">
        <v>4</v>
      </c>
      <c r="D25" s="7">
        <v>1</v>
      </c>
      <c r="E25" s="7">
        <v>80</v>
      </c>
      <c r="F25" s="5" t="s">
        <v>39</v>
      </c>
    </row>
    <row r="26" spans="1:7" ht="17" thickBot="1" x14ac:dyDescent="0.25">
      <c r="B26" s="3" t="s">
        <v>44</v>
      </c>
      <c r="C26" s="3" t="s">
        <v>5</v>
      </c>
      <c r="D26" s="6">
        <v>1</v>
      </c>
      <c r="E26" s="6">
        <v>0</v>
      </c>
      <c r="F26" s="3" t="s">
        <v>39</v>
      </c>
    </row>
    <row r="29" spans="1:7" ht="17" thickBot="1" x14ac:dyDescent="0.25">
      <c r="A29" t="s">
        <v>32</v>
      </c>
    </row>
    <row r="30" spans="1:7" ht="17" thickBot="1" x14ac:dyDescent="0.25">
      <c r="B30" s="4" t="s">
        <v>26</v>
      </c>
      <c r="C30" s="4" t="s">
        <v>27</v>
      </c>
      <c r="D30" s="4" t="s">
        <v>33</v>
      </c>
      <c r="E30" s="4" t="s">
        <v>34</v>
      </c>
      <c r="F30" s="4" t="s">
        <v>35</v>
      </c>
      <c r="G30" s="4" t="s">
        <v>36</v>
      </c>
    </row>
    <row r="31" spans="1:7" x14ac:dyDescent="0.2">
      <c r="B31" s="5" t="s">
        <v>45</v>
      </c>
      <c r="C31" s="5"/>
      <c r="D31" s="7">
        <v>0</v>
      </c>
      <c r="E31" s="5" t="s">
        <v>46</v>
      </c>
      <c r="F31" s="5" t="s">
        <v>47</v>
      </c>
      <c r="G31" s="5">
        <v>0</v>
      </c>
    </row>
    <row r="32" spans="1:7" x14ac:dyDescent="0.2">
      <c r="B32" s="5" t="s">
        <v>48</v>
      </c>
      <c r="C32" s="5" t="s">
        <v>7</v>
      </c>
      <c r="D32" s="7">
        <v>110</v>
      </c>
      <c r="E32" s="5" t="s">
        <v>49</v>
      </c>
      <c r="F32" s="5" t="s">
        <v>47</v>
      </c>
      <c r="G32" s="5">
        <v>0</v>
      </c>
    </row>
    <row r="33" spans="2:7" x14ac:dyDescent="0.2">
      <c r="B33" s="5" t="s">
        <v>50</v>
      </c>
      <c r="C33" s="5" t="s">
        <v>9</v>
      </c>
      <c r="D33" s="7">
        <v>70</v>
      </c>
      <c r="E33" s="5" t="s">
        <v>51</v>
      </c>
      <c r="F33" s="5" t="s">
        <v>47</v>
      </c>
      <c r="G33" s="5">
        <v>0</v>
      </c>
    </row>
    <row r="34" spans="2:7" x14ac:dyDescent="0.2">
      <c r="B34" s="5" t="s">
        <v>52</v>
      </c>
      <c r="C34" s="5" t="s">
        <v>11</v>
      </c>
      <c r="D34" s="7">
        <v>80</v>
      </c>
      <c r="E34" s="5" t="s">
        <v>53</v>
      </c>
      <c r="F34" s="5" t="s">
        <v>47</v>
      </c>
      <c r="G34" s="5">
        <v>0</v>
      </c>
    </row>
    <row r="35" spans="2:7" ht="17" thickBot="1" x14ac:dyDescent="0.25">
      <c r="B35" s="3" t="s">
        <v>54</v>
      </c>
      <c r="C35" s="3" t="s">
        <v>12</v>
      </c>
      <c r="D35" s="6">
        <v>0</v>
      </c>
      <c r="E35" s="3" t="s">
        <v>55</v>
      </c>
      <c r="F35" s="3" t="s">
        <v>47</v>
      </c>
      <c r="G35" s="6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showGridLines="0" tabSelected="1" workbookViewId="0">
      <selection sqref="A1:A3"/>
    </sheetView>
  </sheetViews>
  <sheetFormatPr baseColWidth="10" defaultRowHeight="16" x14ac:dyDescent="0.2"/>
  <cols>
    <col min="1" max="1" width="2.33203125" customWidth="1"/>
    <col min="2" max="2" width="6.1640625" bestFit="1" customWidth="1"/>
    <col min="3" max="3" width="12.33203125" bestFit="1" customWidth="1"/>
    <col min="4" max="4" width="5.83203125" customWidth="1"/>
    <col min="5" max="5" width="8.33203125" bestFit="1" customWidth="1"/>
    <col min="6" max="6" width="10" bestFit="1" customWidth="1"/>
    <col min="7" max="7" width="9.33203125" customWidth="1"/>
    <col min="8" max="8" width="12.1640625" bestFit="1" customWidth="1"/>
  </cols>
  <sheetData>
    <row r="1" spans="1:8" x14ac:dyDescent="0.2">
      <c r="A1" s="2" t="s">
        <v>56</v>
      </c>
    </row>
    <row r="2" spans="1:8" x14ac:dyDescent="0.2">
      <c r="A2" s="2" t="s">
        <v>15</v>
      </c>
    </row>
    <row r="3" spans="1:8" x14ac:dyDescent="0.2">
      <c r="A3" s="2" t="s">
        <v>57</v>
      </c>
    </row>
    <row r="6" spans="1:8" ht="17" thickBot="1" x14ac:dyDescent="0.25">
      <c r="A6" t="s">
        <v>30</v>
      </c>
    </row>
    <row r="7" spans="1:8" x14ac:dyDescent="0.2">
      <c r="B7" s="8"/>
      <c r="C7" s="8"/>
      <c r="D7" s="8" t="s">
        <v>58</v>
      </c>
      <c r="E7" s="8" t="s">
        <v>60</v>
      </c>
      <c r="F7" s="8" t="s">
        <v>62</v>
      </c>
      <c r="G7" s="8" t="s">
        <v>64</v>
      </c>
      <c r="H7" s="8" t="s">
        <v>64</v>
      </c>
    </row>
    <row r="8" spans="1:8" ht="17" thickBot="1" x14ac:dyDescent="0.25">
      <c r="B8" s="9" t="s">
        <v>26</v>
      </c>
      <c r="C8" s="9" t="s">
        <v>27</v>
      </c>
      <c r="D8" s="9" t="s">
        <v>59</v>
      </c>
      <c r="E8" s="9" t="s">
        <v>61</v>
      </c>
      <c r="F8" s="9" t="s">
        <v>63</v>
      </c>
      <c r="G8" s="9" t="s">
        <v>65</v>
      </c>
      <c r="H8" s="9" t="s">
        <v>66</v>
      </c>
    </row>
    <row r="9" spans="1:8" x14ac:dyDescent="0.2">
      <c r="B9" s="5" t="s">
        <v>38</v>
      </c>
      <c r="C9" s="5" t="s">
        <v>0</v>
      </c>
      <c r="D9" s="5">
        <v>61.999999999999986</v>
      </c>
      <c r="E9" s="5">
        <v>0</v>
      </c>
      <c r="F9" s="5">
        <v>4.5</v>
      </c>
      <c r="G9" s="5">
        <v>3.125</v>
      </c>
      <c r="H9" s="5">
        <v>0</v>
      </c>
    </row>
    <row r="10" spans="1:8" x14ac:dyDescent="0.2">
      <c r="B10" s="5" t="s">
        <v>40</v>
      </c>
      <c r="C10" s="5" t="s">
        <v>1</v>
      </c>
      <c r="D10" s="5">
        <v>48.000000000000014</v>
      </c>
      <c r="E10" s="5">
        <v>0</v>
      </c>
      <c r="F10" s="5">
        <v>3.25</v>
      </c>
      <c r="G10" s="5">
        <v>0</v>
      </c>
      <c r="H10" s="5">
        <v>3.125</v>
      </c>
    </row>
    <row r="11" spans="1:8" x14ac:dyDescent="0.2">
      <c r="B11" s="5" t="s">
        <v>41</v>
      </c>
      <c r="C11" s="5" t="s">
        <v>2</v>
      </c>
      <c r="D11" s="5">
        <v>58</v>
      </c>
      <c r="E11" s="5">
        <v>0</v>
      </c>
      <c r="F11" s="5">
        <v>3.75</v>
      </c>
      <c r="G11" s="5">
        <v>0</v>
      </c>
      <c r="H11" s="5">
        <v>3.125</v>
      </c>
    </row>
    <row r="12" spans="1:8" x14ac:dyDescent="0.2">
      <c r="B12" s="5" t="s">
        <v>42</v>
      </c>
      <c r="C12" s="5" t="s">
        <v>3</v>
      </c>
      <c r="D12" s="5">
        <v>12.000000000000004</v>
      </c>
      <c r="E12" s="5">
        <v>0</v>
      </c>
      <c r="F12" s="5">
        <v>2.5</v>
      </c>
      <c r="G12" s="5">
        <v>6.2499999999999956</v>
      </c>
      <c r="H12" s="5">
        <v>0</v>
      </c>
    </row>
    <row r="13" spans="1:8" x14ac:dyDescent="0.2">
      <c r="B13" s="5" t="s">
        <v>43</v>
      </c>
      <c r="C13" s="5" t="s">
        <v>4</v>
      </c>
      <c r="D13" s="5">
        <v>80</v>
      </c>
      <c r="E13" s="5">
        <v>0</v>
      </c>
      <c r="F13" s="5">
        <v>3.6000000000000014</v>
      </c>
      <c r="G13" s="5">
        <v>1E+30</v>
      </c>
      <c r="H13" s="5">
        <v>3.1249999999999987</v>
      </c>
    </row>
    <row r="14" spans="1:8" ht="17" thickBot="1" x14ac:dyDescent="0.25">
      <c r="B14" s="3" t="s">
        <v>44</v>
      </c>
      <c r="C14" s="3" t="s">
        <v>5</v>
      </c>
      <c r="D14" s="3">
        <v>0</v>
      </c>
      <c r="E14" s="3">
        <v>-3.1249999999999987</v>
      </c>
      <c r="F14" s="3">
        <v>2.3500000000000014</v>
      </c>
      <c r="G14" s="3">
        <v>3.1249999999999987</v>
      </c>
      <c r="H14" s="3">
        <v>1E+30</v>
      </c>
    </row>
    <row r="16" spans="1:8" ht="17" thickBot="1" x14ac:dyDescent="0.25">
      <c r="A16" t="s">
        <v>32</v>
      </c>
    </row>
    <row r="17" spans="2:8" x14ac:dyDescent="0.2">
      <c r="B17" s="8"/>
      <c r="C17" s="8"/>
      <c r="D17" s="8" t="s">
        <v>58</v>
      </c>
      <c r="E17" s="8" t="s">
        <v>67</v>
      </c>
      <c r="F17" s="8" t="s">
        <v>69</v>
      </c>
      <c r="G17" s="8" t="s">
        <v>64</v>
      </c>
      <c r="H17" s="8" t="s">
        <v>64</v>
      </c>
    </row>
    <row r="18" spans="2:8" ht="17" thickBot="1" x14ac:dyDescent="0.25">
      <c r="B18" s="9" t="s">
        <v>26</v>
      </c>
      <c r="C18" s="9" t="s">
        <v>27</v>
      </c>
      <c r="D18" s="9" t="s">
        <v>59</v>
      </c>
      <c r="E18" s="9" t="s">
        <v>68</v>
      </c>
      <c r="F18" s="9" t="s">
        <v>70</v>
      </c>
      <c r="G18" s="9" t="s">
        <v>65</v>
      </c>
      <c r="H18" s="9" t="s">
        <v>66</v>
      </c>
    </row>
    <row r="19" spans="2:8" x14ac:dyDescent="0.2">
      <c r="B19" s="5" t="s">
        <v>45</v>
      </c>
      <c r="C19" s="5"/>
      <c r="D19" s="5">
        <v>0</v>
      </c>
      <c r="E19" s="5">
        <v>0</v>
      </c>
      <c r="F19" s="5">
        <v>0</v>
      </c>
      <c r="G19" s="5">
        <v>48.000000000000014</v>
      </c>
      <c r="H19" s="5">
        <v>12.000000000000004</v>
      </c>
    </row>
    <row r="20" spans="2:8" x14ac:dyDescent="0.2">
      <c r="B20" s="5" t="s">
        <v>48</v>
      </c>
      <c r="C20" s="5" t="s">
        <v>7</v>
      </c>
      <c r="D20" s="5">
        <v>110</v>
      </c>
      <c r="E20" s="5">
        <v>3.25</v>
      </c>
      <c r="F20" s="5">
        <v>110</v>
      </c>
      <c r="G20" s="5">
        <v>290.00000000000006</v>
      </c>
      <c r="H20" s="5">
        <v>60.000000000000014</v>
      </c>
    </row>
    <row r="21" spans="2:8" x14ac:dyDescent="0.2">
      <c r="B21" s="5" t="s">
        <v>50</v>
      </c>
      <c r="C21" s="5" t="s">
        <v>9</v>
      </c>
      <c r="D21" s="5">
        <v>70</v>
      </c>
      <c r="E21" s="5">
        <v>2.5</v>
      </c>
      <c r="F21" s="5">
        <v>70</v>
      </c>
      <c r="G21" s="5">
        <v>77.499999999999972</v>
      </c>
      <c r="H21" s="5">
        <v>60.000000000000014</v>
      </c>
    </row>
    <row r="22" spans="2:8" x14ac:dyDescent="0.2">
      <c r="B22" s="5" t="s">
        <v>52</v>
      </c>
      <c r="C22" s="5" t="s">
        <v>11</v>
      </c>
      <c r="D22" s="5">
        <v>80</v>
      </c>
      <c r="E22" s="5">
        <v>5.4749999999999996</v>
      </c>
      <c r="F22" s="5">
        <v>80</v>
      </c>
      <c r="G22" s="5">
        <v>40.000000000000014</v>
      </c>
      <c r="H22" s="5">
        <v>51.666666666666657</v>
      </c>
    </row>
    <row r="23" spans="2:8" ht="17" thickBot="1" x14ac:dyDescent="0.25">
      <c r="B23" s="3" t="s">
        <v>54</v>
      </c>
      <c r="C23" s="3" t="s">
        <v>12</v>
      </c>
      <c r="D23" s="3">
        <v>0</v>
      </c>
      <c r="E23" s="3">
        <v>-3.1249999999999973</v>
      </c>
      <c r="F23" s="3">
        <v>0</v>
      </c>
      <c r="G23" s="3">
        <v>30.999999999999996</v>
      </c>
      <c r="H23" s="3">
        <v>24.000000000000011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workbookViewId="0">
      <selection activeCell="M11" sqref="M11"/>
    </sheetView>
  </sheetViews>
  <sheetFormatPr baseColWidth="10" defaultRowHeight="16" x14ac:dyDescent="0.2"/>
  <sheetData>
    <row r="1" spans="1:13" x14ac:dyDescent="0.2">
      <c r="D1" t="s">
        <v>0</v>
      </c>
      <c r="E1" t="s">
        <v>1</v>
      </c>
      <c r="F1" t="s">
        <v>2</v>
      </c>
      <c r="G1" t="s">
        <v>3</v>
      </c>
      <c r="H1" t="s">
        <v>4</v>
      </c>
      <c r="I1" t="s">
        <v>5</v>
      </c>
    </row>
    <row r="2" spans="1:13" x14ac:dyDescent="0.2">
      <c r="D2" s="1">
        <v>61.999999999999986</v>
      </c>
      <c r="E2" s="1">
        <v>48.000000000000014</v>
      </c>
      <c r="F2" s="1">
        <v>58</v>
      </c>
      <c r="G2" s="1">
        <v>12.000000000000004</v>
      </c>
      <c r="H2" s="1">
        <v>80</v>
      </c>
      <c r="I2" s="1">
        <v>0</v>
      </c>
    </row>
    <row r="4" spans="1:13" x14ac:dyDescent="0.2">
      <c r="A4" t="s">
        <v>6</v>
      </c>
      <c r="D4">
        <f>6.5-2</f>
        <v>4.5</v>
      </c>
      <c r="E4">
        <f>5.25-2</f>
        <v>3.25</v>
      </c>
      <c r="F4">
        <f>6.5-2.75</f>
        <v>3.75</v>
      </c>
      <c r="G4">
        <f>5.25-2.75</f>
        <v>2.5</v>
      </c>
      <c r="H4">
        <f>6.5-2.9</f>
        <v>3.6</v>
      </c>
      <c r="I4">
        <f>5.25-2.9</f>
        <v>2.35</v>
      </c>
      <c r="K4">
        <f>SUMPRODUCT(D2:I2,D4:I4)</f>
        <v>970.5</v>
      </c>
    </row>
    <row r="6" spans="1:13" x14ac:dyDescent="0.2">
      <c r="A6" t="s">
        <v>7</v>
      </c>
      <c r="D6">
        <v>1</v>
      </c>
      <c r="E6">
        <v>1</v>
      </c>
      <c r="K6">
        <f>SUMPRODUCT(D$2:I$2,D6:I6)</f>
        <v>110</v>
      </c>
      <c r="L6" t="s">
        <v>8</v>
      </c>
      <c r="M6">
        <v>110</v>
      </c>
    </row>
    <row r="7" spans="1:13" x14ac:dyDescent="0.2">
      <c r="A7" t="s">
        <v>9</v>
      </c>
      <c r="F7">
        <v>1</v>
      </c>
      <c r="G7">
        <v>1</v>
      </c>
      <c r="K7">
        <f t="shared" ref="K7:K10" si="0">SUMPRODUCT(D$2:I$2,D7:I7)</f>
        <v>70</v>
      </c>
      <c r="L7" t="s">
        <v>8</v>
      </c>
      <c r="M7">
        <v>70</v>
      </c>
    </row>
    <row r="8" spans="1:13" x14ac:dyDescent="0.2">
      <c r="A8" t="s">
        <v>11</v>
      </c>
      <c r="H8">
        <v>1</v>
      </c>
      <c r="I8">
        <v>1</v>
      </c>
      <c r="K8">
        <f t="shared" si="0"/>
        <v>80</v>
      </c>
      <c r="L8" t="s">
        <v>10</v>
      </c>
      <c r="M8">
        <v>80</v>
      </c>
    </row>
    <row r="9" spans="1:13" x14ac:dyDescent="0.2">
      <c r="A9" t="s">
        <v>12</v>
      </c>
      <c r="D9">
        <v>-0.4</v>
      </c>
      <c r="F9">
        <v>-0.4</v>
      </c>
      <c r="H9">
        <v>0.6</v>
      </c>
      <c r="K9">
        <f t="shared" si="0"/>
        <v>0</v>
      </c>
      <c r="L9" t="s">
        <v>13</v>
      </c>
      <c r="M9">
        <v>0</v>
      </c>
    </row>
    <row r="10" spans="1:13" x14ac:dyDescent="0.2">
      <c r="E10">
        <v>-0.2</v>
      </c>
      <c r="G10">
        <v>0.8</v>
      </c>
      <c r="I10">
        <v>-0.2</v>
      </c>
      <c r="K10">
        <f t="shared" si="0"/>
        <v>0</v>
      </c>
      <c r="L10" t="s">
        <v>8</v>
      </c>
      <c r="M1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Answer Report 1</vt:lpstr>
      <vt:lpstr>Sensitivity Report 1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Akbar Hasani</dc:creator>
  <cp:lastModifiedBy>Ali Akbar Hasani</cp:lastModifiedBy>
  <dcterms:created xsi:type="dcterms:W3CDTF">2016-03-16T20:08:17Z</dcterms:created>
  <dcterms:modified xsi:type="dcterms:W3CDTF">2016-03-18T20:33:47Z</dcterms:modified>
</cp:coreProperties>
</file>