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heckCompatibility="1" autoCompressPictures="0"/>
  <bookViews>
    <workbookView xWindow="0" yWindow="465" windowWidth="24240" windowHeight="13740" tabRatio="500"/>
  </bookViews>
  <sheets>
    <sheet name="Sheet1" sheetId="1" r:id="rId1"/>
    <sheet name="Sheet2" sheetId="2" r:id="rId2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/>
  <c r="D7"/>
  <c r="D9"/>
  <c r="D12"/>
  <c r="D13"/>
  <c r="D15"/>
  <c r="D47"/>
  <c r="F51"/>
  <c r="E72"/>
  <c r="E63"/>
  <c r="D22"/>
  <c r="C30"/>
  <c r="D30"/>
  <c r="E30"/>
  <c r="D23"/>
  <c r="C31"/>
  <c r="D31"/>
  <c r="E31"/>
  <c r="E32"/>
  <c r="C35"/>
  <c r="E65"/>
  <c r="D20"/>
  <c r="C28"/>
  <c r="D28"/>
  <c r="F28"/>
  <c r="D21"/>
  <c r="C29"/>
  <c r="D29"/>
  <c r="F29"/>
  <c r="F32"/>
  <c r="C39"/>
  <c r="E68"/>
  <c r="E74"/>
  <c r="C57"/>
  <c r="C41"/>
  <c r="C43"/>
  <c r="C37"/>
  <c r="C44"/>
  <c r="C45"/>
  <c r="C58"/>
  <c r="D58"/>
  <c r="F49"/>
  <c r="B30"/>
  <c r="C20"/>
  <c r="B28"/>
  <c r="C32"/>
  <c r="D59"/>
  <c r="C84"/>
  <c r="G91"/>
  <c r="C86"/>
  <c r="D86"/>
  <c r="C88"/>
  <c r="D88"/>
  <c r="F50"/>
  <c r="D48"/>
</calcChain>
</file>

<file path=xl/sharedStrings.xml><?xml version="1.0" encoding="utf-8"?>
<sst xmlns="http://schemas.openxmlformats.org/spreadsheetml/2006/main" count="140" uniqueCount="89">
  <si>
    <t>SOLUTION</t>
  </si>
  <si>
    <t>(a)</t>
  </si>
  <si>
    <t>Income tax payable:</t>
  </si>
  <si>
    <t>Pretax financial income</t>
  </si>
  <si>
    <t>Permanent differences:</t>
  </si>
  <si>
    <t>Government of Canada bonds</t>
  </si>
  <si>
    <t>Executive insurance premiums</t>
  </si>
  <si>
    <t>Temporary differences:</t>
  </si>
  <si>
    <t>Instalment contracts</t>
  </si>
  <si>
    <t>Excess CCA</t>
  </si>
  <si>
    <t>Rental income</t>
  </si>
  <si>
    <t>Taxable income</t>
  </si>
  <si>
    <t>Tax rate</t>
  </si>
  <si>
    <t>Income tax payable</t>
  </si>
  <si>
    <t>(b)</t>
  </si>
  <si>
    <t xml:space="preserve">   Total</t>
  </si>
  <si>
    <t>Future taxable (deductible) amounts:</t>
  </si>
  <si>
    <t>Instalment sales</t>
  </si>
  <si>
    <t>Depreciation</t>
  </si>
  <si>
    <t>Unearned rent</t>
  </si>
  <si>
    <t>(c)</t>
  </si>
  <si>
    <t>Future Taxable</t>
  </si>
  <si>
    <t>(Deductible)</t>
  </si>
  <si>
    <t>Tax</t>
  </si>
  <si>
    <t xml:space="preserve">       Deferred Tax</t>
  </si>
  <si>
    <t>Temporary Differences</t>
  </si>
  <si>
    <t xml:space="preserve">     Amounts</t>
  </si>
  <si>
    <t>Rate</t>
  </si>
  <si>
    <t>(Asset)</t>
  </si>
  <si>
    <t xml:space="preserve">  Liability</t>
  </si>
  <si>
    <t>Rent</t>
  </si>
  <si>
    <t>Totals</t>
  </si>
  <si>
    <t>(d)</t>
  </si>
  <si>
    <t>Deferred tax asset at end of 2013</t>
  </si>
  <si>
    <t>Deferred tax asset at beginning of 2013</t>
  </si>
  <si>
    <t xml:space="preserve">     -0-</t>
  </si>
  <si>
    <t>Deferred tax (benefit)</t>
  </si>
  <si>
    <t>Deferred tax liability at end of 2013</t>
  </si>
  <si>
    <t>Deferred tax liability at beginning of 2013</t>
  </si>
  <si>
    <t>Deferred tax expense</t>
  </si>
  <si>
    <t>Net deferred tax expense for 2013</t>
  </si>
  <si>
    <t>(e)</t>
  </si>
  <si>
    <t xml:space="preserve">Current Income Tax Expense </t>
  </si>
  <si>
    <t>Deferred Income Tax Expense</t>
  </si>
  <si>
    <t>Deferred Income Tax Asset</t>
  </si>
  <si>
    <t>Deferred  Income Tax Liability</t>
  </si>
  <si>
    <t>Income Tax Payable</t>
  </si>
  <si>
    <t>(f)</t>
  </si>
  <si>
    <t>Income statement</t>
  </si>
  <si>
    <t>Income before income taxes</t>
  </si>
  <si>
    <t>Income tax expense:</t>
  </si>
  <si>
    <t>Current</t>
  </si>
  <si>
    <t>Deferred</t>
  </si>
  <si>
    <t>Net income</t>
  </si>
  <si>
    <t>Balance sheet</t>
  </si>
  <si>
    <t>Long-term assets:</t>
  </si>
  <si>
    <t>Deferred income tax asset</t>
  </si>
  <si>
    <t>AND</t>
  </si>
  <si>
    <t>Long-term liabilities:</t>
  </si>
  <si>
    <t>Deferred income tax liability</t>
  </si>
  <si>
    <r>
      <t xml:space="preserve">   </t>
    </r>
    <r>
      <rPr>
        <sz val="12"/>
        <color theme="1"/>
        <rFont val="Times New Roman"/>
        <family val="1"/>
      </rPr>
      <t>OR</t>
    </r>
  </si>
  <si>
    <t>Deferred income tax liability ($112,800 - $72,000)</t>
  </si>
  <si>
    <t>Future Taxable (Deductible) Amounts</t>
  </si>
  <si>
    <t>Deferred Tax Asset (Liability)</t>
  </si>
  <si>
    <t>Points</t>
  </si>
  <si>
    <t>(g)</t>
  </si>
  <si>
    <t>Effective Tax Rate Note to F/S</t>
  </si>
  <si>
    <t>$</t>
  </si>
  <si>
    <t>%</t>
  </si>
  <si>
    <t>Income Tax Expense</t>
  </si>
  <si>
    <t>Basic Rate ($1,000,000 x 32%)</t>
  </si>
  <si>
    <t xml:space="preserve">Litigation </t>
  </si>
  <si>
    <t>Litigation</t>
  </si>
  <si>
    <t>Ltigation</t>
  </si>
  <si>
    <t>Deferred tax asset at beginning of 2015</t>
  </si>
  <si>
    <t>Deferred tax asset at end of 2015</t>
  </si>
  <si>
    <t>Net deferred tax expense (benefit) for 2015</t>
  </si>
  <si>
    <t>Closing costs</t>
  </si>
  <si>
    <t>Capital Gain on Building</t>
  </si>
  <si>
    <t>Meals and entertainment</t>
  </si>
  <si>
    <t>Pretax accounting income</t>
  </si>
  <si>
    <t>Closing Costs</t>
  </si>
  <si>
    <t>profit on tractor</t>
  </si>
  <si>
    <t>Deferred Income Tax Benefit</t>
  </si>
  <si>
    <t>Deferred income tax asset ($54,400 - $35,200)</t>
  </si>
  <si>
    <t>Short term liability</t>
  </si>
  <si>
    <t>Deferred tax liability at end of 2015</t>
  </si>
  <si>
    <t>Deferred tax liability at beginning of 2015</t>
  </si>
  <si>
    <t>Net Non-deductible items ((25,000 – 5,000) x 32%)</t>
  </si>
</sst>
</file>

<file path=xl/styles.xml><?xml version="1.0" encoding="utf-8"?>
<styleSheet xmlns="http://schemas.openxmlformats.org/spreadsheetml/2006/main">
  <numFmts count="1">
    <numFmt numFmtId="164" formatCode="&quot;$&quot;#,##0;[Red]\-&quot;$&quot;#,##0"/>
  </numFmts>
  <fonts count="1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theme="1"/>
      <name val="Times New Roman"/>
      <family val="1"/>
    </font>
    <font>
      <u val="double"/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Symbol"/>
      <family val="1"/>
      <charset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6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9" fontId="4" fillId="0" borderId="0" xfId="0" applyNumberFormat="1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9" fontId="1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8" fillId="0" borderId="0" xfId="0" applyFont="1"/>
    <xf numFmtId="0" fontId="8" fillId="0" borderId="1" xfId="0" applyFont="1" applyBorder="1"/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 indent="15"/>
    </xf>
    <xf numFmtId="3" fontId="1" fillId="0" borderId="0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9" fontId="4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9" fontId="1" fillId="0" borderId="0" xfId="0" applyNumberFormat="1" applyFont="1" applyFill="1" applyAlignment="1">
      <alignment horizontal="center" vertical="center"/>
    </xf>
    <xf numFmtId="0" fontId="0" fillId="0" borderId="0" xfId="0" applyFont="1"/>
    <xf numFmtId="10" fontId="1" fillId="0" borderId="0" xfId="0" applyNumberFormat="1" applyFont="1" applyAlignment="1">
      <alignment vertical="center"/>
    </xf>
    <xf numFmtId="3" fontId="0" fillId="0" borderId="0" xfId="0" applyNumberFormat="1"/>
    <xf numFmtId="0" fontId="4" fillId="0" borderId="0" xfId="0" applyFont="1" applyAlignment="1">
      <alignment horizontal="center" vertical="center" wrapText="1"/>
    </xf>
  </cellXfs>
  <cellStyles count="6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I92"/>
  <sheetViews>
    <sheetView tabSelected="1" workbookViewId="0"/>
  </sheetViews>
  <sheetFormatPr defaultColWidth="11" defaultRowHeight="15.75"/>
  <cols>
    <col min="2" max="2" width="40.875" customWidth="1"/>
    <col min="3" max="3" width="24.875" customWidth="1"/>
    <col min="4" max="4" width="22.5" style="12" customWidth="1"/>
    <col min="7" max="7" width="11" style="21"/>
  </cols>
  <sheetData>
    <row r="1" spans="1:7">
      <c r="A1" s="1" t="s">
        <v>0</v>
      </c>
    </row>
    <row r="2" spans="1:7">
      <c r="A2" s="3"/>
    </row>
    <row r="3" spans="1:7">
      <c r="A3" s="2" t="s">
        <v>1</v>
      </c>
      <c r="B3" s="2" t="s">
        <v>2</v>
      </c>
      <c r="G3" s="21" t="s">
        <v>64</v>
      </c>
    </row>
    <row r="4" spans="1:7">
      <c r="B4" s="2" t="s">
        <v>80</v>
      </c>
      <c r="D4" s="13">
        <v>1000000</v>
      </c>
      <c r="G4" s="21">
        <v>1</v>
      </c>
    </row>
    <row r="5" spans="1:7">
      <c r="B5" s="2" t="s">
        <v>4</v>
      </c>
    </row>
    <row r="6" spans="1:7">
      <c r="C6" s="29" t="s">
        <v>78</v>
      </c>
      <c r="D6" s="30">
        <f>-10000*0.5</f>
        <v>-5000</v>
      </c>
      <c r="G6" s="21">
        <v>2</v>
      </c>
    </row>
    <row r="7" spans="1:7">
      <c r="C7" s="29" t="s">
        <v>79</v>
      </c>
      <c r="D7" s="30">
        <f>50000*0.5</f>
        <v>25000</v>
      </c>
      <c r="G7" s="21">
        <v>2</v>
      </c>
    </row>
    <row r="8" spans="1:7">
      <c r="B8" s="2" t="s">
        <v>7</v>
      </c>
      <c r="C8" s="31"/>
      <c r="D8" s="32"/>
    </row>
    <row r="9" spans="1:7">
      <c r="C9" s="29" t="s">
        <v>82</v>
      </c>
      <c r="D9" s="30">
        <f>-150000/3</f>
        <v>-50000</v>
      </c>
      <c r="G9" s="21">
        <v>2</v>
      </c>
    </row>
    <row r="10" spans="1:7">
      <c r="C10" s="29" t="s">
        <v>9</v>
      </c>
      <c r="D10" s="30">
        <v>-60000</v>
      </c>
      <c r="G10" s="21">
        <v>2</v>
      </c>
    </row>
    <row r="11" spans="1:7">
      <c r="C11" s="29" t="s">
        <v>77</v>
      </c>
      <c r="D11" s="30">
        <v>70000</v>
      </c>
      <c r="G11" s="21">
        <v>2</v>
      </c>
    </row>
    <row r="12" spans="1:7">
      <c r="C12" s="29" t="s">
        <v>71</v>
      </c>
      <c r="D12" s="30">
        <f>100000</f>
        <v>100000</v>
      </c>
      <c r="G12" s="21">
        <v>2</v>
      </c>
    </row>
    <row r="13" spans="1:7">
      <c r="B13" s="2" t="s">
        <v>11</v>
      </c>
      <c r="C13" s="31"/>
      <c r="D13" s="30">
        <f>SUM(D4:D12)</f>
        <v>1080000</v>
      </c>
    </row>
    <row r="14" spans="1:7">
      <c r="B14" s="2" t="s">
        <v>12</v>
      </c>
      <c r="C14" s="31"/>
      <c r="D14" s="33">
        <v>0.32</v>
      </c>
      <c r="G14" s="21">
        <v>1</v>
      </c>
    </row>
    <row r="15" spans="1:7">
      <c r="B15" s="2" t="s">
        <v>13</v>
      </c>
      <c r="D15" s="16">
        <f>D13*D14</f>
        <v>345600</v>
      </c>
    </row>
    <row r="16" spans="1:7">
      <c r="A16" s="2"/>
    </row>
    <row r="17" spans="1:7">
      <c r="A17" s="2"/>
    </row>
    <row r="18" spans="1:7">
      <c r="A18" s="2" t="s">
        <v>14</v>
      </c>
      <c r="D18" s="17">
        <v>2015</v>
      </c>
    </row>
    <row r="19" spans="1:7">
      <c r="B19" s="2" t="s">
        <v>16</v>
      </c>
    </row>
    <row r="20" spans="1:7">
      <c r="C20" s="29" t="str">
        <f>C9</f>
        <v>profit on tractor</v>
      </c>
      <c r="D20" s="34">
        <f>-D9</f>
        <v>50000</v>
      </c>
      <c r="G20" s="21">
        <v>1</v>
      </c>
    </row>
    <row r="21" spans="1:7">
      <c r="C21" s="29" t="s">
        <v>18</v>
      </c>
      <c r="D21" s="30">
        <f>-D10</f>
        <v>60000</v>
      </c>
      <c r="G21" s="21">
        <v>1</v>
      </c>
    </row>
    <row r="22" spans="1:7">
      <c r="C22" s="29" t="s">
        <v>81</v>
      </c>
      <c r="D22" s="30">
        <f>-D11</f>
        <v>-70000</v>
      </c>
      <c r="G22" s="21">
        <v>1</v>
      </c>
    </row>
    <row r="23" spans="1:7">
      <c r="A23" s="2"/>
      <c r="C23" s="29" t="s">
        <v>72</v>
      </c>
      <c r="D23" s="30">
        <f>-D12</f>
        <v>-100000</v>
      </c>
      <c r="G23" s="21">
        <v>1</v>
      </c>
    </row>
    <row r="24" spans="1:7">
      <c r="A24" s="2"/>
    </row>
    <row r="25" spans="1:7">
      <c r="A25" s="2" t="s">
        <v>20</v>
      </c>
    </row>
    <row r="26" spans="1:7">
      <c r="E26" s="19"/>
      <c r="F26" s="18"/>
    </row>
    <row r="27" spans="1:7" ht="31.5">
      <c r="B27" s="2" t="s">
        <v>25</v>
      </c>
      <c r="C27" s="18" t="s">
        <v>62</v>
      </c>
      <c r="D27" s="17" t="s">
        <v>27</v>
      </c>
      <c r="E27" s="39" t="s">
        <v>63</v>
      </c>
      <c r="F27" s="39"/>
    </row>
    <row r="28" spans="1:7">
      <c r="B28" s="2" t="str">
        <f>C20</f>
        <v>profit on tractor</v>
      </c>
      <c r="C28" s="4">
        <f>D20</f>
        <v>50000</v>
      </c>
      <c r="D28" s="35">
        <f>D14</f>
        <v>0.32</v>
      </c>
      <c r="F28" s="4">
        <f>-C28*D28</f>
        <v>-16000</v>
      </c>
      <c r="G28" s="21">
        <v>3</v>
      </c>
    </row>
    <row r="29" spans="1:7">
      <c r="B29" s="2" t="s">
        <v>18</v>
      </c>
      <c r="C29" s="5">
        <f>D21</f>
        <v>60000</v>
      </c>
      <c r="D29" s="35">
        <f>D14</f>
        <v>0.32</v>
      </c>
      <c r="F29" s="4">
        <f>-C29*D29</f>
        <v>-19200</v>
      </c>
      <c r="G29" s="21">
        <v>3</v>
      </c>
    </row>
    <row r="30" spans="1:7">
      <c r="B30" s="2" t="str">
        <f>C22</f>
        <v>Closing Costs</v>
      </c>
      <c r="C30" s="27">
        <f>D22</f>
        <v>-70000</v>
      </c>
      <c r="D30" s="35">
        <f>D14</f>
        <v>0.32</v>
      </c>
      <c r="E30" s="4">
        <f>-C30*D30</f>
        <v>22400</v>
      </c>
      <c r="F30" s="11"/>
      <c r="G30" s="21">
        <v>3</v>
      </c>
    </row>
    <row r="31" spans="1:7">
      <c r="B31" s="2" t="s">
        <v>73</v>
      </c>
      <c r="C31" s="28">
        <f>D23</f>
        <v>-100000</v>
      </c>
      <c r="D31" s="35">
        <f>D14</f>
        <v>0.32</v>
      </c>
      <c r="E31" s="4">
        <f>-C31*D31</f>
        <v>32000</v>
      </c>
      <c r="F31" s="11"/>
      <c r="G31" s="21">
        <v>3</v>
      </c>
    </row>
    <row r="32" spans="1:7">
      <c r="B32" s="2" t="s">
        <v>31</v>
      </c>
      <c r="C32" s="16">
        <f>SUM(C28:C31)</f>
        <v>-60000</v>
      </c>
      <c r="E32" s="8">
        <f>SUM(E28:E31)</f>
        <v>54400</v>
      </c>
      <c r="F32" s="8">
        <f>SUM(F28:F31)</f>
        <v>-35200</v>
      </c>
    </row>
    <row r="33" spans="1:7">
      <c r="A33" s="2"/>
    </row>
    <row r="34" spans="1:7">
      <c r="A34" s="2"/>
    </row>
    <row r="35" spans="1:7">
      <c r="A35" s="2" t="s">
        <v>32</v>
      </c>
      <c r="B35" s="2" t="s">
        <v>75</v>
      </c>
      <c r="C35" s="4">
        <f>E32</f>
        <v>54400</v>
      </c>
    </row>
    <row r="36" spans="1:7">
      <c r="B36" s="2" t="s">
        <v>74</v>
      </c>
      <c r="C36" s="20">
        <v>0</v>
      </c>
    </row>
    <row r="37" spans="1:7">
      <c r="B37" s="2" t="s">
        <v>36</v>
      </c>
      <c r="C37" s="8">
        <f>C36-C35</f>
        <v>-54400</v>
      </c>
      <c r="G37" s="21">
        <v>2</v>
      </c>
    </row>
    <row r="38" spans="1:7">
      <c r="A38" s="2"/>
    </row>
    <row r="39" spans="1:7">
      <c r="B39" s="2" t="s">
        <v>86</v>
      </c>
      <c r="C39" s="4">
        <f>-F32</f>
        <v>35200</v>
      </c>
    </row>
    <row r="40" spans="1:7">
      <c r="B40" s="2" t="s">
        <v>87</v>
      </c>
      <c r="C40" s="20">
        <v>0</v>
      </c>
    </row>
    <row r="41" spans="1:7">
      <c r="B41" s="2" t="s">
        <v>39</v>
      </c>
      <c r="C41" s="8">
        <f>C39-C40</f>
        <v>35200</v>
      </c>
      <c r="G41" s="21">
        <v>2</v>
      </c>
    </row>
    <row r="42" spans="1:7">
      <c r="A42" s="2"/>
    </row>
    <row r="43" spans="1:7">
      <c r="B43" s="2" t="s">
        <v>39</v>
      </c>
      <c r="C43" s="4">
        <f>C41</f>
        <v>35200</v>
      </c>
    </row>
    <row r="44" spans="1:7">
      <c r="B44" s="2" t="s">
        <v>36</v>
      </c>
      <c r="C44" s="6">
        <f>C37</f>
        <v>-54400</v>
      </c>
    </row>
    <row r="45" spans="1:7">
      <c r="B45" s="2" t="s">
        <v>76</v>
      </c>
      <c r="C45" s="8">
        <f>SUM(C43:C44)</f>
        <v>-19200</v>
      </c>
    </row>
    <row r="46" spans="1:7">
      <c r="A46" s="3"/>
    </row>
    <row r="47" spans="1:7">
      <c r="A47" s="2" t="s">
        <v>41</v>
      </c>
      <c r="B47" s="2" t="s">
        <v>42</v>
      </c>
      <c r="D47" s="14">
        <f>D15</f>
        <v>345600</v>
      </c>
      <c r="G47" s="21">
        <v>1</v>
      </c>
    </row>
    <row r="48" spans="1:7">
      <c r="B48" s="2" t="s">
        <v>44</v>
      </c>
      <c r="D48" s="14">
        <f>C35</f>
        <v>54400</v>
      </c>
      <c r="G48" s="21">
        <v>1</v>
      </c>
    </row>
    <row r="49" spans="1:9">
      <c r="C49" s="2" t="s">
        <v>83</v>
      </c>
      <c r="F49" s="14">
        <f>-C45</f>
        <v>19200</v>
      </c>
      <c r="G49" s="21">
        <v>1</v>
      </c>
    </row>
    <row r="50" spans="1:9">
      <c r="C50" s="2" t="s">
        <v>45</v>
      </c>
      <c r="F50" s="5">
        <f>C39</f>
        <v>35200</v>
      </c>
      <c r="G50" s="21">
        <v>1</v>
      </c>
    </row>
    <row r="51" spans="1:9">
      <c r="C51" s="2" t="s">
        <v>46</v>
      </c>
      <c r="F51" s="5">
        <f>D47</f>
        <v>345600</v>
      </c>
      <c r="G51" s="21">
        <v>1</v>
      </c>
    </row>
    <row r="52" spans="1:9">
      <c r="A52" s="2"/>
    </row>
    <row r="53" spans="1:9">
      <c r="A53" s="2"/>
    </row>
    <row r="54" spans="1:9">
      <c r="A54" s="2" t="s">
        <v>47</v>
      </c>
      <c r="B54" s="9" t="s">
        <v>48</v>
      </c>
    </row>
    <row r="55" spans="1:9">
      <c r="B55" s="2" t="s">
        <v>49</v>
      </c>
      <c r="D55" s="13">
        <v>1000000</v>
      </c>
      <c r="G55" s="21">
        <v>1</v>
      </c>
    </row>
    <row r="56" spans="1:9">
      <c r="B56" s="2" t="s">
        <v>50</v>
      </c>
    </row>
    <row r="57" spans="1:9">
      <c r="B57" s="20" t="s">
        <v>51</v>
      </c>
      <c r="C57" s="13">
        <f>D47</f>
        <v>345600</v>
      </c>
      <c r="G57" s="21">
        <v>1</v>
      </c>
    </row>
    <row r="58" spans="1:9">
      <c r="B58" s="20" t="s">
        <v>52</v>
      </c>
      <c r="C58" s="15">
        <f>C45</f>
        <v>-19200</v>
      </c>
      <c r="D58" s="15">
        <f>SUM(C57:C58)</f>
        <v>326400</v>
      </c>
      <c r="G58" s="21">
        <v>1</v>
      </c>
    </row>
    <row r="59" spans="1:9">
      <c r="B59" s="2" t="s">
        <v>53</v>
      </c>
      <c r="D59" s="16">
        <f>D55-D58</f>
        <v>673600</v>
      </c>
    </row>
    <row r="60" spans="1:9">
      <c r="A60" s="2"/>
    </row>
    <row r="61" spans="1:9">
      <c r="B61" s="9" t="s">
        <v>54</v>
      </c>
    </row>
    <row r="62" spans="1:9">
      <c r="B62" s="2" t="s">
        <v>85</v>
      </c>
      <c r="G62"/>
      <c r="I62" s="21"/>
    </row>
    <row r="63" spans="1:9">
      <c r="B63" s="9"/>
      <c r="C63" t="s">
        <v>13</v>
      </c>
      <c r="E63" s="38">
        <f>F51</f>
        <v>345600</v>
      </c>
      <c r="G63" s="21">
        <v>1</v>
      </c>
    </row>
    <row r="64" spans="1:9">
      <c r="B64" s="2" t="s">
        <v>55</v>
      </c>
    </row>
    <row r="65" spans="1:9">
      <c r="C65" s="2" t="s">
        <v>56</v>
      </c>
      <c r="E65" s="4">
        <f>C35</f>
        <v>54400</v>
      </c>
      <c r="G65" s="21">
        <v>1</v>
      </c>
    </row>
    <row r="66" spans="1:9">
      <c r="B66" s="2" t="s">
        <v>57</v>
      </c>
    </row>
    <row r="67" spans="1:9">
      <c r="B67" s="2" t="s">
        <v>58</v>
      </c>
    </row>
    <row r="68" spans="1:9">
      <c r="C68" s="2" t="s">
        <v>59</v>
      </c>
      <c r="E68" s="4">
        <f>C39</f>
        <v>35200</v>
      </c>
      <c r="G68" s="21">
        <v>1</v>
      </c>
    </row>
    <row r="69" spans="1:9">
      <c r="A69" s="2"/>
    </row>
    <row r="70" spans="1:9">
      <c r="B70" s="3" t="s">
        <v>60</v>
      </c>
    </row>
    <row r="71" spans="1:9">
      <c r="B71" s="2" t="s">
        <v>85</v>
      </c>
      <c r="G71"/>
      <c r="I71" s="21"/>
    </row>
    <row r="72" spans="1:9">
      <c r="B72" s="9"/>
      <c r="C72" t="s">
        <v>13</v>
      </c>
      <c r="E72" s="38">
        <f>F51</f>
        <v>345600</v>
      </c>
      <c r="G72" s="21">
        <v>1</v>
      </c>
    </row>
    <row r="73" spans="1:9">
      <c r="B73" s="2" t="s">
        <v>58</v>
      </c>
    </row>
    <row r="74" spans="1:9">
      <c r="C74" s="2" t="s">
        <v>84</v>
      </c>
      <c r="E74" s="4">
        <f>E65-E68</f>
        <v>19200</v>
      </c>
      <c r="G74" s="21">
        <v>2</v>
      </c>
    </row>
    <row r="75" spans="1:9">
      <c r="A75" s="3"/>
    </row>
    <row r="78" spans="1:9">
      <c r="A78" s="2" t="s">
        <v>65</v>
      </c>
      <c r="D78"/>
      <c r="G78"/>
    </row>
    <row r="79" spans="1:9">
      <c r="A79" s="2"/>
      <c r="D79"/>
      <c r="G79"/>
    </row>
    <row r="80" spans="1:9">
      <c r="B80" s="9" t="s">
        <v>66</v>
      </c>
      <c r="D80"/>
      <c r="G80"/>
    </row>
    <row r="81" spans="1:7">
      <c r="A81" s="23"/>
      <c r="D81"/>
      <c r="G81"/>
    </row>
    <row r="82" spans="1:7">
      <c r="C82" s="17" t="s">
        <v>67</v>
      </c>
      <c r="D82" s="17" t="s">
        <v>68</v>
      </c>
      <c r="F82" s="17"/>
      <c r="G82"/>
    </row>
    <row r="83" spans="1:7">
      <c r="A83" s="2"/>
      <c r="D83"/>
      <c r="G83"/>
    </row>
    <row r="84" spans="1:7">
      <c r="B84" s="3" t="s">
        <v>70</v>
      </c>
      <c r="C84" s="4">
        <f>D4*D14</f>
        <v>320000</v>
      </c>
      <c r="D84" s="10">
        <v>0.32</v>
      </c>
      <c r="G84" s="21">
        <v>1</v>
      </c>
    </row>
    <row r="85" spans="1:7">
      <c r="A85" s="3"/>
      <c r="C85" s="36"/>
      <c r="D85" s="36"/>
    </row>
    <row r="86" spans="1:7">
      <c r="B86" s="3" t="s">
        <v>88</v>
      </c>
      <c r="C86" s="5">
        <f>SUM(D6:D7)*D28</f>
        <v>6400</v>
      </c>
      <c r="D86" s="37">
        <f>C86/D55</f>
        <v>6.4000000000000003E-3</v>
      </c>
      <c r="G86" s="21">
        <v>2</v>
      </c>
    </row>
    <row r="87" spans="1:7">
      <c r="A87" s="3"/>
      <c r="C87" s="36"/>
      <c r="D87" s="36"/>
    </row>
    <row r="88" spans="1:7">
      <c r="B88" s="3" t="s">
        <v>69</v>
      </c>
      <c r="C88" s="24">
        <f>SUM(C84:C87)</f>
        <v>326400</v>
      </c>
      <c r="D88" s="25">
        <f>SUM(D84:D87)</f>
        <v>0.32640000000000002</v>
      </c>
      <c r="G88" s="21">
        <v>1</v>
      </c>
    </row>
    <row r="89" spans="1:7">
      <c r="A89" s="3"/>
      <c r="D89"/>
      <c r="G89"/>
    </row>
    <row r="90" spans="1:7">
      <c r="A90" s="3"/>
      <c r="D90"/>
      <c r="G90"/>
    </row>
    <row r="91" spans="1:7" ht="16.5" thickBot="1">
      <c r="A91" s="26"/>
      <c r="D91"/>
      <c r="G91" s="22">
        <f>SUM(G4:G89)</f>
        <v>52</v>
      </c>
    </row>
    <row r="92" spans="1:7" ht="16.5" thickTop="1"/>
  </sheetData>
  <mergeCells count="1">
    <mergeCell ref="E27:F27"/>
  </mergeCells>
  <phoneticPr fontId="10" type="noConversion"/>
  <pageMargins left="0.75" right="0.75" top="1" bottom="1" header="0.5" footer="0.5"/>
  <pageSetup scale="63" fitToHeight="2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8"/>
  <sheetViews>
    <sheetView topLeftCell="A11" workbookViewId="0">
      <selection activeCell="J21" sqref="J21"/>
    </sheetView>
  </sheetViews>
  <sheetFormatPr defaultColWidth="11" defaultRowHeight="15.75"/>
  <sheetData>
    <row r="1" spans="1:4">
      <c r="A1" s="1" t="s">
        <v>0</v>
      </c>
    </row>
    <row r="2" spans="1:4">
      <c r="A2" s="3"/>
    </row>
    <row r="3" spans="1:4">
      <c r="A3" s="2" t="s">
        <v>1</v>
      </c>
      <c r="B3" s="2" t="s">
        <v>2</v>
      </c>
    </row>
    <row r="4" spans="1:4">
      <c r="B4" s="2" t="s">
        <v>3</v>
      </c>
      <c r="C4" s="4">
        <v>900000</v>
      </c>
    </row>
    <row r="5" spans="1:4">
      <c r="B5" s="2" t="s">
        <v>4</v>
      </c>
    </row>
    <row r="6" spans="1:4">
      <c r="C6" s="2" t="s">
        <v>5</v>
      </c>
      <c r="D6" s="5">
        <v>-9000</v>
      </c>
    </row>
    <row r="7" spans="1:4">
      <c r="C7" s="2" t="s">
        <v>6</v>
      </c>
      <c r="D7" s="5">
        <v>12000</v>
      </c>
    </row>
    <row r="8" spans="1:4">
      <c r="B8" s="2" t="s">
        <v>7</v>
      </c>
    </row>
    <row r="9" spans="1:4">
      <c r="C9" s="2" t="s">
        <v>8</v>
      </c>
      <c r="D9" s="5">
        <v>-240000</v>
      </c>
    </row>
    <row r="10" spans="1:4">
      <c r="C10" s="2" t="s">
        <v>9</v>
      </c>
      <c r="D10" s="5">
        <v>-42000</v>
      </c>
    </row>
    <row r="11" spans="1:4">
      <c r="C11" s="2" t="s">
        <v>10</v>
      </c>
      <c r="D11" s="6">
        <v>180000</v>
      </c>
    </row>
    <row r="12" spans="1:4">
      <c r="B12" s="2" t="s">
        <v>11</v>
      </c>
      <c r="C12" s="5">
        <v>801000</v>
      </c>
    </row>
    <row r="13" spans="1:4">
      <c r="B13" s="2" t="s">
        <v>12</v>
      </c>
      <c r="C13" s="7">
        <v>0.4</v>
      </c>
    </row>
    <row r="14" spans="1:4">
      <c r="B14" s="2" t="s">
        <v>13</v>
      </c>
      <c r="C14" s="8">
        <v>320400</v>
      </c>
    </row>
    <row r="15" spans="1:4">
      <c r="A15" s="2"/>
    </row>
    <row r="16" spans="1:4">
      <c r="A16" s="2"/>
    </row>
    <row r="17" spans="1:10">
      <c r="A17" s="2" t="s">
        <v>14</v>
      </c>
      <c r="D17" s="9">
        <v>2014</v>
      </c>
      <c r="F17" s="9">
        <v>2015</v>
      </c>
      <c r="H17" s="9">
        <v>2016</v>
      </c>
      <c r="J17" s="9" t="s">
        <v>15</v>
      </c>
    </row>
    <row r="18" spans="1:10">
      <c r="B18" s="2" t="s">
        <v>16</v>
      </c>
    </row>
    <row r="19" spans="1:10">
      <c r="C19" s="2" t="s">
        <v>17</v>
      </c>
      <c r="D19" s="4">
        <v>120000</v>
      </c>
      <c r="E19" s="4">
        <v>120000</v>
      </c>
      <c r="H19" s="4">
        <v>240000</v>
      </c>
    </row>
    <row r="20" spans="1:10">
      <c r="C20" s="2" t="s">
        <v>18</v>
      </c>
      <c r="D20" s="5">
        <v>14000</v>
      </c>
      <c r="E20" s="5">
        <v>14000</v>
      </c>
      <c r="F20" s="4">
        <v>14000</v>
      </c>
      <c r="G20" s="5">
        <v>42000</v>
      </c>
    </row>
    <row r="21" spans="1:10">
      <c r="C21" s="2" t="s">
        <v>19</v>
      </c>
      <c r="D21" s="5">
        <v>-180000</v>
      </c>
      <c r="G21" s="5">
        <v>-180000</v>
      </c>
    </row>
    <row r="22" spans="1:10">
      <c r="A22" s="2"/>
    </row>
    <row r="23" spans="1:10">
      <c r="A23" s="2"/>
    </row>
    <row r="24" spans="1:10">
      <c r="A24" s="2" t="s">
        <v>20</v>
      </c>
      <c r="E24" s="2" t="s">
        <v>21</v>
      </c>
    </row>
    <row r="25" spans="1:10">
      <c r="E25" s="2" t="s">
        <v>22</v>
      </c>
      <c r="F25" s="2" t="s">
        <v>23</v>
      </c>
      <c r="G25" s="9" t="s">
        <v>24</v>
      </c>
    </row>
    <row r="26" spans="1:10">
      <c r="B26" s="2" t="s">
        <v>25</v>
      </c>
      <c r="C26" s="9" t="s">
        <v>26</v>
      </c>
      <c r="E26" s="9" t="s">
        <v>27</v>
      </c>
      <c r="F26" s="9" t="s">
        <v>28</v>
      </c>
      <c r="H26" s="9" t="s">
        <v>29</v>
      </c>
    </row>
    <row r="27" spans="1:10">
      <c r="C27" s="2" t="s">
        <v>17</v>
      </c>
      <c r="D27" s="4">
        <v>240000</v>
      </c>
      <c r="E27" s="10">
        <v>0.4</v>
      </c>
      <c r="G27" s="4">
        <v>96000</v>
      </c>
    </row>
    <row r="28" spans="1:10">
      <c r="C28" s="2" t="s">
        <v>18</v>
      </c>
      <c r="D28" s="5">
        <v>42000</v>
      </c>
      <c r="E28" s="10">
        <v>0.4</v>
      </c>
      <c r="G28" s="5">
        <v>16800</v>
      </c>
    </row>
    <row r="29" spans="1:10">
      <c r="C29" s="2" t="s">
        <v>30</v>
      </c>
      <c r="D29" s="6">
        <v>-180000</v>
      </c>
      <c r="E29" s="10">
        <v>0.4</v>
      </c>
      <c r="F29" s="11">
        <v>-72000</v>
      </c>
    </row>
    <row r="30" spans="1:10">
      <c r="D30" s="2" t="s">
        <v>31</v>
      </c>
      <c r="E30" s="8">
        <v>102000</v>
      </c>
      <c r="G30" s="8">
        <v>-72000</v>
      </c>
      <c r="H30" s="8">
        <v>112800</v>
      </c>
    </row>
    <row r="31" spans="1:10">
      <c r="A31" s="2"/>
    </row>
    <row r="32" spans="1:10">
      <c r="A32" s="2"/>
    </row>
    <row r="33" spans="1:6">
      <c r="A33" s="2" t="s">
        <v>32</v>
      </c>
      <c r="B33" s="2" t="s">
        <v>33</v>
      </c>
      <c r="C33" s="4">
        <v>-72000</v>
      </c>
    </row>
    <row r="34" spans="1:6">
      <c r="B34" s="2" t="s">
        <v>34</v>
      </c>
      <c r="C34" s="9" t="s">
        <v>35</v>
      </c>
    </row>
    <row r="35" spans="1:6">
      <c r="B35" s="2" t="s">
        <v>36</v>
      </c>
      <c r="C35" s="8">
        <v>-72000</v>
      </c>
    </row>
    <row r="36" spans="1:6">
      <c r="A36" s="2"/>
    </row>
    <row r="37" spans="1:6">
      <c r="B37" s="2" t="s">
        <v>37</v>
      </c>
      <c r="C37" s="4">
        <v>112800</v>
      </c>
    </row>
    <row r="38" spans="1:6">
      <c r="B38" s="2" t="s">
        <v>38</v>
      </c>
      <c r="C38" s="9" t="s">
        <v>35</v>
      </c>
    </row>
    <row r="39" spans="1:6">
      <c r="B39" s="2" t="s">
        <v>39</v>
      </c>
      <c r="C39" s="8">
        <v>112800</v>
      </c>
    </row>
    <row r="40" spans="1:6">
      <c r="A40" s="2"/>
    </row>
    <row r="41" spans="1:6">
      <c r="B41" s="2" t="s">
        <v>39</v>
      </c>
      <c r="C41" s="4">
        <v>112800</v>
      </c>
    </row>
    <row r="42" spans="1:6">
      <c r="B42" s="2" t="s">
        <v>36</v>
      </c>
      <c r="C42" s="6">
        <v>-72000</v>
      </c>
    </row>
    <row r="43" spans="1:6">
      <c r="B43" s="2" t="s">
        <v>40</v>
      </c>
      <c r="C43" s="8">
        <v>40800</v>
      </c>
    </row>
    <row r="44" spans="1:6">
      <c r="A44" s="3"/>
    </row>
    <row r="45" spans="1:6">
      <c r="A45" s="2" t="s">
        <v>41</v>
      </c>
      <c r="B45" s="2" t="s">
        <v>42</v>
      </c>
      <c r="D45" s="5">
        <v>320400</v>
      </c>
    </row>
    <row r="46" spans="1:6">
      <c r="B46" s="2" t="s">
        <v>43</v>
      </c>
      <c r="D46" s="5">
        <v>40800</v>
      </c>
    </row>
    <row r="47" spans="1:6">
      <c r="B47" s="2" t="s">
        <v>44</v>
      </c>
      <c r="D47" s="5">
        <v>72000</v>
      </c>
    </row>
    <row r="48" spans="1:6">
      <c r="C48" s="2" t="s">
        <v>45</v>
      </c>
      <c r="F48" s="5">
        <v>112800</v>
      </c>
    </row>
    <row r="49" spans="1:6">
      <c r="C49" s="2" t="s">
        <v>46</v>
      </c>
      <c r="F49" s="5">
        <v>320400</v>
      </c>
    </row>
    <row r="50" spans="1:6">
      <c r="A50" s="2"/>
    </row>
    <row r="51" spans="1:6">
      <c r="A51" s="2"/>
    </row>
    <row r="52" spans="1:6">
      <c r="A52" s="2" t="s">
        <v>47</v>
      </c>
      <c r="B52" s="9" t="s">
        <v>48</v>
      </c>
    </row>
    <row r="53" spans="1:6">
      <c r="B53" s="2" t="s">
        <v>49</v>
      </c>
      <c r="D53" s="4">
        <v>900000</v>
      </c>
    </row>
    <row r="54" spans="1:6">
      <c r="B54" s="2" t="s">
        <v>50</v>
      </c>
    </row>
    <row r="55" spans="1:6">
      <c r="C55" s="2" t="s">
        <v>51</v>
      </c>
      <c r="D55" s="4">
        <v>320400</v>
      </c>
    </row>
    <row r="56" spans="1:6">
      <c r="C56" s="2" t="s">
        <v>52</v>
      </c>
      <c r="D56" s="6">
        <v>40800</v>
      </c>
      <c r="E56" s="6">
        <v>361200</v>
      </c>
    </row>
    <row r="57" spans="1:6">
      <c r="B57" s="2" t="s">
        <v>53</v>
      </c>
      <c r="D57" s="8">
        <v>538800</v>
      </c>
    </row>
    <row r="58" spans="1:6">
      <c r="A58" s="2"/>
    </row>
    <row r="59" spans="1:6">
      <c r="B59" s="9" t="s">
        <v>54</v>
      </c>
    </row>
    <row r="60" spans="1:6">
      <c r="B60" s="2" t="s">
        <v>55</v>
      </c>
    </row>
    <row r="61" spans="1:6">
      <c r="C61" s="2" t="s">
        <v>56</v>
      </c>
      <c r="E61" s="4">
        <v>72000</v>
      </c>
    </row>
    <row r="62" spans="1:6">
      <c r="B62" s="2" t="s">
        <v>57</v>
      </c>
    </row>
    <row r="63" spans="1:6">
      <c r="B63" s="2" t="s">
        <v>58</v>
      </c>
    </row>
    <row r="64" spans="1:6">
      <c r="C64" s="2" t="s">
        <v>59</v>
      </c>
      <c r="E64" s="4">
        <v>112800</v>
      </c>
    </row>
    <row r="65" spans="1:5">
      <c r="A65" s="2"/>
    </row>
    <row r="66" spans="1:5">
      <c r="B66" s="3" t="s">
        <v>60</v>
      </c>
    </row>
    <row r="67" spans="1:5">
      <c r="B67" s="2" t="s">
        <v>58</v>
      </c>
    </row>
    <row r="68" spans="1:5">
      <c r="C68" s="2" t="s">
        <v>61</v>
      </c>
      <c r="E68" s="4">
        <v>40800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Petit-Frere</dc:creator>
  <cp:lastModifiedBy>georgia</cp:lastModifiedBy>
  <cp:lastPrinted>2015-11-05T16:48:53Z</cp:lastPrinted>
  <dcterms:created xsi:type="dcterms:W3CDTF">2014-11-15T16:04:18Z</dcterms:created>
  <dcterms:modified xsi:type="dcterms:W3CDTF">2015-12-15T20:35:26Z</dcterms:modified>
</cp:coreProperties>
</file>