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to\Documents\Algonquin College F2015\Finance\"/>
    </mc:Choice>
  </mc:AlternateContent>
  <bookViews>
    <workbookView xWindow="360" yWindow="75" windowWidth="11340" windowHeight="6780" tabRatio="586" firstSheet="1" activeTab="2"/>
  </bookViews>
  <sheets>
    <sheet name="NET WORTH Instructions" sheetId="6" r:id="rId1"/>
    <sheet name="NET WORTH DATA" sheetId="4" r:id="rId2"/>
    <sheet name="NET WORTH" sheetId="5" r:id="rId3"/>
    <sheet name="BUDGET Instructions" sheetId="3" r:id="rId4"/>
    <sheet name="BUDGET DATA" sheetId="1" r:id="rId5"/>
    <sheet name="Budget" sheetId="2" r:id="rId6"/>
  </sheets>
  <definedNames>
    <definedName name="_xlnm.Print_Titles" localSheetId="5">Budget!$1:$3</definedName>
  </definedNames>
  <calcPr calcId="152511"/>
</workbook>
</file>

<file path=xl/calcChain.xml><?xml version="1.0" encoding="utf-8"?>
<calcChain xmlns="http://schemas.openxmlformats.org/spreadsheetml/2006/main">
  <c r="C11" i="5" l="1"/>
  <c r="E20" i="2"/>
  <c r="F9" i="2"/>
  <c r="M48" i="2" l="1"/>
  <c r="G48" i="2"/>
  <c r="E59" i="2"/>
  <c r="F59" i="2" s="1"/>
  <c r="G59" i="2" s="1"/>
  <c r="H59" i="2" s="1"/>
  <c r="I59" i="2" s="1"/>
  <c r="J59" i="2" s="1"/>
  <c r="K59" i="2" s="1"/>
  <c r="L59" i="2" s="1"/>
  <c r="M59" i="2" s="1"/>
  <c r="N59" i="2" s="1"/>
  <c r="D59" i="2"/>
  <c r="E58" i="2"/>
  <c r="F58" i="2" s="1"/>
  <c r="G58" i="2" s="1"/>
  <c r="H58" i="2" s="1"/>
  <c r="I58" i="2" s="1"/>
  <c r="J58" i="2" s="1"/>
  <c r="K58" i="2" s="1"/>
  <c r="L58" i="2" s="1"/>
  <c r="M58" i="2" s="1"/>
  <c r="N58" i="2" s="1"/>
  <c r="D58" i="2"/>
  <c r="E57" i="2"/>
  <c r="F57" i="2"/>
  <c r="G57" i="2" s="1"/>
  <c r="H57" i="2" s="1"/>
  <c r="I57" i="2" s="1"/>
  <c r="J57" i="2" s="1"/>
  <c r="K57" i="2" s="1"/>
  <c r="L57" i="2" s="1"/>
  <c r="M57" i="2" s="1"/>
  <c r="N57" i="2" s="1"/>
  <c r="D57" i="2"/>
  <c r="E54" i="2"/>
  <c r="F54" i="2"/>
  <c r="G54" i="2" s="1"/>
  <c r="H54" i="2" s="1"/>
  <c r="I54" i="2" s="1"/>
  <c r="J54" i="2" s="1"/>
  <c r="K54" i="2" s="1"/>
  <c r="L54" i="2" s="1"/>
  <c r="M54" i="2" s="1"/>
  <c r="N54" i="2" s="1"/>
  <c r="D54" i="2"/>
  <c r="I53" i="2"/>
  <c r="E50" i="2"/>
  <c r="F50" i="2"/>
  <c r="G50" i="2" s="1"/>
  <c r="H50" i="2" s="1"/>
  <c r="I50" i="2" s="1"/>
  <c r="J50" i="2" s="1"/>
  <c r="K50" i="2" s="1"/>
  <c r="L50" i="2" s="1"/>
  <c r="M50" i="2" s="1"/>
  <c r="N50" i="2" s="1"/>
  <c r="D50" i="2"/>
  <c r="N49" i="2"/>
  <c r="I47" i="2"/>
  <c r="J46" i="2"/>
  <c r="E45" i="2"/>
  <c r="F45" i="2"/>
  <c r="G45" i="2" s="1"/>
  <c r="H45" i="2" s="1"/>
  <c r="I45" i="2" s="1"/>
  <c r="J45" i="2" s="1"/>
  <c r="K45" i="2" s="1"/>
  <c r="L45" i="2" s="1"/>
  <c r="M45" i="2" s="1"/>
  <c r="N45" i="2" s="1"/>
  <c r="D45" i="2"/>
  <c r="E42" i="2"/>
  <c r="F42" i="2" s="1"/>
  <c r="G42" i="2" s="1"/>
  <c r="H42" i="2" s="1"/>
  <c r="I42" i="2" s="1"/>
  <c r="J42" i="2" s="1"/>
  <c r="K42" i="2" s="1"/>
  <c r="L42" i="2" s="1"/>
  <c r="M42" i="2" s="1"/>
  <c r="N42" i="2" s="1"/>
  <c r="E41" i="2"/>
  <c r="F41" i="2" s="1"/>
  <c r="G41" i="2" s="1"/>
  <c r="H41" i="2" s="1"/>
  <c r="I41" i="2" s="1"/>
  <c r="J41" i="2" s="1"/>
  <c r="K41" i="2" s="1"/>
  <c r="L41" i="2" s="1"/>
  <c r="M41" i="2" s="1"/>
  <c r="N41" i="2" s="1"/>
  <c r="D42" i="2"/>
  <c r="D41" i="2"/>
  <c r="L40" i="2"/>
  <c r="E40" i="2"/>
  <c r="E39" i="2"/>
  <c r="F39" i="2"/>
  <c r="G39" i="2" s="1"/>
  <c r="H39" i="2" s="1"/>
  <c r="I39" i="2" s="1"/>
  <c r="J39" i="2" s="1"/>
  <c r="K39" i="2" s="1"/>
  <c r="L39" i="2" s="1"/>
  <c r="M39" i="2" s="1"/>
  <c r="N39" i="2" s="1"/>
  <c r="D39" i="2"/>
  <c r="E38" i="2"/>
  <c r="F38" i="2"/>
  <c r="G38" i="2" s="1"/>
  <c r="H38" i="2" s="1"/>
  <c r="I38" i="2" s="1"/>
  <c r="J38" i="2" s="1"/>
  <c r="K38" i="2" s="1"/>
  <c r="L38" i="2" s="1"/>
  <c r="M38" i="2" s="1"/>
  <c r="N38" i="2" s="1"/>
  <c r="D38" i="2"/>
  <c r="E35" i="2"/>
  <c r="F35" i="2"/>
  <c r="G35" i="2" s="1"/>
  <c r="H35" i="2" s="1"/>
  <c r="I35" i="2" s="1"/>
  <c r="J35" i="2" s="1"/>
  <c r="K35" i="2" s="1"/>
  <c r="L35" i="2" s="1"/>
  <c r="M35" i="2" s="1"/>
  <c r="N35" i="2" s="1"/>
  <c r="D35" i="2"/>
  <c r="L34" i="2"/>
  <c r="I34" i="2"/>
  <c r="F34" i="2"/>
  <c r="L33" i="2"/>
  <c r="I33" i="2"/>
  <c r="F33" i="2"/>
  <c r="E32" i="2"/>
  <c r="F32" i="2"/>
  <c r="G32" i="2" s="1"/>
  <c r="H32" i="2" s="1"/>
  <c r="I32" i="2" s="1"/>
  <c r="J32" i="2" s="1"/>
  <c r="K32" i="2" s="1"/>
  <c r="L32" i="2" s="1"/>
  <c r="M32" i="2" s="1"/>
  <c r="N32" i="2" s="1"/>
  <c r="D32" i="2"/>
  <c r="K31" i="2"/>
  <c r="G31" i="2"/>
  <c r="M23" i="2"/>
  <c r="H20" i="2"/>
  <c r="E28" i="2"/>
  <c r="F28" i="2" s="1"/>
  <c r="G28" i="2" s="1"/>
  <c r="H28" i="2" s="1"/>
  <c r="I28" i="2" s="1"/>
  <c r="J28" i="2" s="1"/>
  <c r="K28" i="2" s="1"/>
  <c r="L28" i="2" s="1"/>
  <c r="M28" i="2" s="1"/>
  <c r="N28" i="2" s="1"/>
  <c r="D28" i="2"/>
  <c r="E27" i="2"/>
  <c r="F27" i="2" s="1"/>
  <c r="G27" i="2" s="1"/>
  <c r="H27" i="2" s="1"/>
  <c r="I27" i="2" s="1"/>
  <c r="J27" i="2" s="1"/>
  <c r="K27" i="2" s="1"/>
  <c r="L27" i="2" s="1"/>
  <c r="M27" i="2" s="1"/>
  <c r="N27" i="2" s="1"/>
  <c r="D27" i="2"/>
  <c r="E24" i="2"/>
  <c r="F24" i="2" s="1"/>
  <c r="G24" i="2" s="1"/>
  <c r="H24" i="2" s="1"/>
  <c r="I24" i="2" s="1"/>
  <c r="J24" i="2" s="1"/>
  <c r="K24" i="2" s="1"/>
  <c r="L24" i="2" s="1"/>
  <c r="M24" i="2" s="1"/>
  <c r="N24" i="2" s="1"/>
  <c r="D24" i="2"/>
  <c r="D22" i="2"/>
  <c r="E22" i="2" s="1"/>
  <c r="F22" i="2" s="1"/>
  <c r="G22" i="2" s="1"/>
  <c r="H22" i="2" s="1"/>
  <c r="I22" i="2" s="1"/>
  <c r="J22" i="2" s="1"/>
  <c r="K22" i="2" s="1"/>
  <c r="L22" i="2" s="1"/>
  <c r="M22" i="2" s="1"/>
  <c r="N22" i="2" s="1"/>
  <c r="E21" i="2"/>
  <c r="F21" i="2" s="1"/>
  <c r="G21" i="2" s="1"/>
  <c r="H21" i="2" s="1"/>
  <c r="I21" i="2" s="1"/>
  <c r="J21" i="2" s="1"/>
  <c r="K21" i="2" s="1"/>
  <c r="L21" i="2" s="1"/>
  <c r="M21" i="2" s="1"/>
  <c r="N21" i="2" s="1"/>
  <c r="D21" i="2"/>
  <c r="E19" i="2"/>
  <c r="F19" i="2" s="1"/>
  <c r="G19" i="2" s="1"/>
  <c r="H19" i="2" s="1"/>
  <c r="I19" i="2" s="1"/>
  <c r="J19" i="2" s="1"/>
  <c r="K19" i="2" s="1"/>
  <c r="L19" i="2" s="1"/>
  <c r="M19" i="2" s="1"/>
  <c r="N19" i="2" s="1"/>
  <c r="D19" i="2"/>
  <c r="E18" i="2"/>
  <c r="F18" i="2" s="1"/>
  <c r="G18" i="2" s="1"/>
  <c r="H18" i="2" s="1"/>
  <c r="I18" i="2" s="1"/>
  <c r="J18" i="2" s="1"/>
  <c r="K18" i="2" s="1"/>
  <c r="L18" i="2" s="1"/>
  <c r="M18" i="2" s="1"/>
  <c r="N18" i="2" s="1"/>
  <c r="D18" i="2"/>
  <c r="E17" i="2"/>
  <c r="F17" i="2" s="1"/>
  <c r="G17" i="2" s="1"/>
  <c r="H17" i="2" s="1"/>
  <c r="I17" i="2" s="1"/>
  <c r="J17" i="2" s="1"/>
  <c r="K17" i="2" s="1"/>
  <c r="L17" i="2" s="1"/>
  <c r="M17" i="2" s="1"/>
  <c r="N17" i="2" s="1"/>
  <c r="D17" i="2"/>
  <c r="G9" i="2" l="1"/>
  <c r="H9" i="2" s="1"/>
  <c r="I9" i="2" s="1"/>
  <c r="J9" i="2" s="1"/>
  <c r="K9" i="2" s="1"/>
  <c r="L9" i="2" s="1"/>
  <c r="M9" i="2" s="1"/>
  <c r="N9" i="2" s="1"/>
  <c r="F8" i="2"/>
  <c r="G8" i="2" s="1"/>
  <c r="H8" i="2" s="1"/>
  <c r="I8" i="2" s="1"/>
  <c r="J8" i="2" s="1"/>
  <c r="K8" i="2" s="1"/>
  <c r="L8" i="2" s="1"/>
  <c r="M8" i="2" s="1"/>
  <c r="N8" i="2" s="1"/>
  <c r="E9" i="2"/>
  <c r="E8" i="2"/>
  <c r="D8" i="2" l="1"/>
  <c r="C13" i="5"/>
  <c r="A13" i="5"/>
  <c r="C35" i="5"/>
  <c r="C17" i="2" l="1"/>
  <c r="D9" i="2"/>
  <c r="C8" i="2"/>
  <c r="C9" i="2"/>
  <c r="C59" i="2"/>
  <c r="C58" i="2"/>
  <c r="C57" i="2"/>
  <c r="C54" i="2"/>
  <c r="C53" i="2"/>
  <c r="C50" i="2"/>
  <c r="C45" i="2"/>
  <c r="C42" i="2"/>
  <c r="C41" i="2"/>
  <c r="C39" i="2"/>
  <c r="C38" i="2"/>
  <c r="C35" i="2"/>
  <c r="C34" i="2"/>
  <c r="C33" i="2"/>
  <c r="C32" i="2"/>
  <c r="C28" i="2"/>
  <c r="C27" i="2"/>
  <c r="C24" i="2"/>
  <c r="C22" i="2"/>
  <c r="C21" i="2"/>
  <c r="C19" i="2"/>
  <c r="C18" i="2"/>
  <c r="C5" i="2"/>
  <c r="G26" i="5" l="1"/>
  <c r="G25" i="5"/>
  <c r="E26" i="5"/>
  <c r="E25" i="5"/>
  <c r="G24" i="5"/>
  <c r="E24" i="5"/>
  <c r="G23" i="5"/>
  <c r="E23" i="5"/>
  <c r="G22" i="5"/>
  <c r="E22" i="5"/>
  <c r="G15" i="5"/>
  <c r="G14" i="5"/>
  <c r="E15" i="5"/>
  <c r="E14" i="5"/>
  <c r="G13" i="5"/>
  <c r="E13" i="5"/>
  <c r="G12" i="5"/>
  <c r="E12" i="5"/>
  <c r="G11" i="5"/>
  <c r="E11" i="5"/>
  <c r="G10" i="5"/>
  <c r="E10" i="5"/>
  <c r="C37" i="5"/>
  <c r="C36" i="5"/>
  <c r="C34" i="5"/>
  <c r="C33" i="5"/>
  <c r="C32" i="5"/>
  <c r="C31" i="5"/>
  <c r="A37" i="5"/>
  <c r="A36" i="5"/>
  <c r="A35" i="5"/>
  <c r="A34" i="5"/>
  <c r="A33" i="5"/>
  <c r="A32" i="5"/>
  <c r="A31" i="5"/>
  <c r="C24" i="5"/>
  <c r="C23" i="5"/>
  <c r="C22" i="5"/>
  <c r="C21" i="5"/>
  <c r="A24" i="5"/>
  <c r="A23" i="5"/>
  <c r="A22" i="5"/>
  <c r="A21" i="5"/>
  <c r="C12" i="5"/>
  <c r="A12" i="5" l="1"/>
  <c r="C10" i="5" l="1"/>
  <c r="E68" i="2" l="1"/>
  <c r="M68" i="2"/>
  <c r="O53" i="2"/>
  <c r="G68" i="2"/>
  <c r="H68" i="2"/>
  <c r="K68" i="2"/>
  <c r="L68" i="2"/>
  <c r="C39" i="5"/>
  <c r="C29" i="5"/>
  <c r="G20" i="5"/>
  <c r="C19" i="5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7" i="2"/>
  <c r="O8" i="2"/>
  <c r="O9" i="2"/>
  <c r="O10" i="2"/>
  <c r="O11" i="2"/>
  <c r="O6" i="2"/>
  <c r="C12" i="2"/>
  <c r="O5" i="2"/>
  <c r="N68" i="2" l="1"/>
  <c r="F68" i="2"/>
  <c r="D68" i="2"/>
  <c r="J68" i="2"/>
  <c r="O54" i="2"/>
  <c r="C68" i="2"/>
  <c r="C70" i="2" s="1"/>
  <c r="C73" i="2" s="1"/>
  <c r="D5" i="2" s="1"/>
  <c r="D12" i="2" s="1"/>
  <c r="I68" i="2"/>
  <c r="O17" i="2"/>
  <c r="O68" i="2" s="1"/>
  <c r="O12" i="2"/>
  <c r="C40" i="5"/>
  <c r="G36" i="5" s="1"/>
  <c r="G40" i="5" s="1"/>
  <c r="G29" i="5"/>
  <c r="G30" i="5" s="1"/>
  <c r="G38" i="5" s="1"/>
  <c r="D70" i="2" l="1"/>
  <c r="D73" i="2" s="1"/>
  <c r="E5" i="2" s="1"/>
  <c r="E12" i="2" s="1"/>
  <c r="E70" i="2" s="1"/>
  <c r="E73" i="2" s="1"/>
  <c r="F5" i="2" s="1"/>
  <c r="F12" i="2" s="1"/>
  <c r="F70" i="2" s="1"/>
  <c r="F73" i="2" s="1"/>
  <c r="G5" i="2" s="1"/>
  <c r="G12" i="2" s="1"/>
  <c r="G70" i="2" s="1"/>
  <c r="G73" i="2" s="1"/>
  <c r="H5" i="2" s="1"/>
  <c r="H12" i="2" s="1"/>
  <c r="H70" i="2" s="1"/>
  <c r="H73" i="2" s="1"/>
  <c r="I5" i="2" s="1"/>
  <c r="I12" i="2" s="1"/>
  <c r="I70" i="2" s="1"/>
  <c r="I73" i="2" s="1"/>
  <c r="J5" i="2" s="1"/>
  <c r="J12" i="2" s="1"/>
  <c r="J70" i="2" s="1"/>
  <c r="J73" i="2" s="1"/>
  <c r="K5" i="2" s="1"/>
  <c r="K12" i="2" s="1"/>
  <c r="K70" i="2" s="1"/>
  <c r="K73" i="2" s="1"/>
  <c r="L5" i="2" s="1"/>
  <c r="L12" i="2" s="1"/>
  <c r="L70" i="2" s="1"/>
  <c r="L73" i="2" s="1"/>
  <c r="M5" i="2" s="1"/>
  <c r="M12" i="2" s="1"/>
  <c r="M70" i="2" s="1"/>
  <c r="M73" i="2" s="1"/>
  <c r="N5" i="2" s="1"/>
  <c r="N12" i="2" s="1"/>
  <c r="N70" i="2" s="1"/>
  <c r="N73" i="2" s="1"/>
  <c r="O70" i="2"/>
  <c r="O73" i="2" s="1"/>
</calcChain>
</file>

<file path=xl/sharedStrings.xml><?xml version="1.0" encoding="utf-8"?>
<sst xmlns="http://schemas.openxmlformats.org/spreadsheetml/2006/main" count="269" uniqueCount="181">
  <si>
    <t>Nick and Tessia Papadopoulos's Personal Income and Expenditures</t>
  </si>
  <si>
    <t>INCOME</t>
  </si>
  <si>
    <t>Nick</t>
  </si>
  <si>
    <t>Net Monthly</t>
  </si>
  <si>
    <t>Tessia</t>
  </si>
  <si>
    <t>EXPENDITURES</t>
  </si>
  <si>
    <t>Home Costs:</t>
  </si>
  <si>
    <t>Mortgage Payments</t>
  </si>
  <si>
    <t>Utilities</t>
  </si>
  <si>
    <t>Maintenance</t>
  </si>
  <si>
    <t>Property Taxes</t>
  </si>
  <si>
    <t>Cable</t>
  </si>
  <si>
    <t>Telephone</t>
  </si>
  <si>
    <t>Capital Purchases</t>
  </si>
  <si>
    <t>Food:</t>
  </si>
  <si>
    <t>Groceries</t>
  </si>
  <si>
    <t>Restaurant Expenses</t>
  </si>
  <si>
    <t>Clothing and Personal Care:</t>
  </si>
  <si>
    <t>Clothing - Nick</t>
  </si>
  <si>
    <t>Clothing - Tessia</t>
  </si>
  <si>
    <t>Hair Care - Nick</t>
  </si>
  <si>
    <t>Hair Care - Tessia</t>
  </si>
  <si>
    <t>Persoal care and Toiletries</t>
  </si>
  <si>
    <t>Vehicle:</t>
  </si>
  <si>
    <t>Loan Payments</t>
  </si>
  <si>
    <t>Gas</t>
  </si>
  <si>
    <t>Parking</t>
  </si>
  <si>
    <t>Insurance</t>
  </si>
  <si>
    <t>Recreation:</t>
  </si>
  <si>
    <t>Movies, Sporting Events</t>
  </si>
  <si>
    <t>Club Memberships</t>
  </si>
  <si>
    <t>Vacation</t>
  </si>
  <si>
    <t>Gifts</t>
  </si>
  <si>
    <t>Christmas Shopping</t>
  </si>
  <si>
    <t>Newspapers, Books</t>
  </si>
  <si>
    <t>Medical:</t>
  </si>
  <si>
    <t>Dental</t>
  </si>
  <si>
    <t>80% paid by Insurance Company</t>
  </si>
  <si>
    <t>Prescriptions</t>
  </si>
  <si>
    <t>Other:</t>
  </si>
  <si>
    <t>RRSP Contributions</t>
  </si>
  <si>
    <t>Life Insurance</t>
  </si>
  <si>
    <t>Student Loan Payments</t>
  </si>
  <si>
    <t>NICK AND TESSIA PAPADOPOULOS'S MONTHLY CASH BUDGET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</si>
  <si>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</si>
  <si>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</si>
  <si>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</si>
  <si>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</si>
  <si>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</si>
  <si>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</si>
  <si>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</si>
  <si>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</si>
  <si>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</si>
  <si>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</si>
  <si>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</si>
  <si>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</si>
  <si>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 CASH AVAILABLE</t>
  </si>
  <si>
    <t>CASH OUTFLOWS:</t>
  </si>
  <si>
    <t>CASH, BEGINNING OF MONTH</t>
  </si>
  <si>
    <t>CASH INFLOWS:</t>
  </si>
  <si>
    <t>TOTAL CASH OUTFLOWS</t>
  </si>
  <si>
    <t>CASH END OF MONTH</t>
  </si>
  <si>
    <t xml:space="preserve">      Income - Nick</t>
  </si>
  <si>
    <t xml:space="preserve">      Income - Tessia</t>
  </si>
  <si>
    <t>Additional Information:</t>
  </si>
  <si>
    <t>Cash Balance Jan 01</t>
  </si>
  <si>
    <t>Minimum desired Cash Balance</t>
  </si>
  <si>
    <t>per mo.</t>
  </si>
  <si>
    <t xml:space="preserve"> </t>
  </si>
  <si>
    <t>Nick and Tes are planning to go East in July</t>
  </si>
  <si>
    <t>Nick's Birthday is in May, Tessia's is in November</t>
  </si>
  <si>
    <t>50% paid by Insurance Company, check ups in Jan/July</t>
  </si>
  <si>
    <t xml:space="preserve">1. RRSP Nick would like to contribute $6,000  the Tessia'a RSP in February, This will generate a tax refund </t>
  </si>
  <si>
    <t xml:space="preserve">Nick and Tessia need your help to determine if they can afford the following expenditures during the coming </t>
  </si>
  <si>
    <t>year listed in order of priority</t>
  </si>
  <si>
    <t xml:space="preserve">      Tax Refund</t>
  </si>
  <si>
    <t>Food: Costs:</t>
  </si>
  <si>
    <t>Optional Expenditures:</t>
  </si>
  <si>
    <t xml:space="preserve">    RRSP Contribution</t>
  </si>
  <si>
    <t xml:space="preserve">    Basement Completion</t>
  </si>
  <si>
    <t>Can Nick and Tessia afford both of these expenditures in the coming year.?</t>
  </si>
  <si>
    <t>REQUIRED;</t>
  </si>
  <si>
    <t>Using the template provided on the Budget page, complete the cash budget for the year and determine if Nick and Tessia can afford both expenditures</t>
  </si>
  <si>
    <t>2. Finish their basement, the total estimate is $9,000, Terms of payment require $1,500 non-refundable payment in May</t>
  </si>
  <si>
    <t xml:space="preserve">    with the balance payable in equal installments in Oct, Nov, Dec</t>
  </si>
  <si>
    <t>TOTAL</t>
  </si>
  <si>
    <t>Paid in both March and June</t>
  </si>
  <si>
    <t>Planning to replace Washer/Dryer in November</t>
  </si>
  <si>
    <t>Nick likes to shop in both May and September</t>
  </si>
  <si>
    <t>first month of each Qtr.</t>
  </si>
  <si>
    <t>Tessia has the vehicle serviced in both March and Oct.</t>
  </si>
  <si>
    <t>Total Amount of Christmas shopping in December</t>
  </si>
  <si>
    <t>EMERGENCY FUNDING (REPAYMENT)</t>
  </si>
  <si>
    <t>NET CASH FLOWS</t>
  </si>
  <si>
    <t>RSP</t>
  </si>
  <si>
    <t>Marginal Tax Rate</t>
  </si>
  <si>
    <t>Down Payment</t>
  </si>
  <si>
    <t>Montlhy installments</t>
  </si>
  <si>
    <t>Tessia pays for her fitness club memership annually in August</t>
  </si>
  <si>
    <t>Instructions for Completing the Budget</t>
  </si>
  <si>
    <t>Repeat process for all intial values for January and/or the month of expenditure</t>
  </si>
  <si>
    <t>On the budget page, select the first value in January and by holding the little box</t>
  </si>
  <si>
    <t xml:space="preserve">Verify that N74 and O74 are equal. This confirms your budget captures all data </t>
  </si>
  <si>
    <t xml:space="preserve">Examine line 74, if this is less than $1,000, borrow enough from emergency savings </t>
  </si>
  <si>
    <t xml:space="preserve">Verify the total amount borrowed from emergency savings for the entire year O72, </t>
  </si>
  <si>
    <t>This amount will be posted on BB before the due date</t>
  </si>
  <si>
    <t>Repeat process until all values are filled in for the entire year. (Jan-Dec)</t>
  </si>
  <si>
    <t>SAVE YOUR WORK OFTEN</t>
  </si>
  <si>
    <t>NICK AND TESSIA PAPADOPOULOS</t>
  </si>
  <si>
    <t>Estimated</t>
  </si>
  <si>
    <t>Market Values</t>
  </si>
  <si>
    <t>Automobile 1</t>
  </si>
  <si>
    <t>Cost</t>
  </si>
  <si>
    <t>Automobile 1 Loan</t>
  </si>
  <si>
    <t>Due within one year</t>
  </si>
  <si>
    <t>Automobile 2</t>
  </si>
  <si>
    <t>Bonds</t>
  </si>
  <si>
    <t>Maturing in 3 years</t>
  </si>
  <si>
    <t>Cash</t>
  </si>
  <si>
    <t>Chequing Account</t>
  </si>
  <si>
    <t>Collectibles</t>
  </si>
  <si>
    <t>College Loans</t>
  </si>
  <si>
    <t>Current Unpaid Bills</t>
  </si>
  <si>
    <t>First Mortgage</t>
  </si>
  <si>
    <t>Furniture</t>
  </si>
  <si>
    <t>Home Equity Loan</t>
  </si>
  <si>
    <t>Money Market Funds</t>
  </si>
  <si>
    <t>Mutual Funds</t>
  </si>
  <si>
    <t>DSC fees to cash in</t>
  </si>
  <si>
    <t>Primary Residence -Market Value</t>
  </si>
  <si>
    <t>RRSP's</t>
  </si>
  <si>
    <t>All Liquid</t>
  </si>
  <si>
    <t>Second Home Mortgage</t>
  </si>
  <si>
    <t>Due within next 12 mos.</t>
  </si>
  <si>
    <t>Stocks</t>
  </si>
  <si>
    <t>Time-Share</t>
  </si>
  <si>
    <t>Visa Credit Card</t>
  </si>
  <si>
    <t>STATEMENT OF NET WORTH</t>
  </si>
  <si>
    <t>ASSETS</t>
  </si>
  <si>
    <t>LIABILITIES</t>
  </si>
  <si>
    <t>WHAT YOU OWN</t>
  </si>
  <si>
    <t>WHAT YOU OWE</t>
  </si>
  <si>
    <t>Liquid assets</t>
  </si>
  <si>
    <t>Current Liabilities</t>
  </si>
  <si>
    <t xml:space="preserve">  Total Liquid Assets</t>
  </si>
  <si>
    <t>Household Assets</t>
  </si>
  <si>
    <t xml:space="preserve">   Total Current liabilities</t>
  </si>
  <si>
    <t>Long-Term Liabilities</t>
  </si>
  <si>
    <t xml:space="preserve">   Total household Assets</t>
  </si>
  <si>
    <t xml:space="preserve">   Total long-Term Liabilities</t>
  </si>
  <si>
    <t>Investment Assets</t>
  </si>
  <si>
    <t>TOTAL   B</t>
  </si>
  <si>
    <t>TOTAL  A</t>
  </si>
  <si>
    <t>TOTAL  B</t>
  </si>
  <si>
    <t xml:space="preserve">   Total Investment Assets</t>
  </si>
  <si>
    <t>TOTAL   A</t>
  </si>
  <si>
    <t>NET WORTH (A-B)</t>
  </si>
  <si>
    <t>NET WORTH STATEMENT INSTRUCTIONS</t>
  </si>
  <si>
    <t>Using proper Excel technique, refernce the items and the appropriate values on the</t>
  </si>
  <si>
    <t>data page and complete the Statement of Net Worth</t>
  </si>
  <si>
    <t>List the liquid assets in order of liquidity</t>
  </si>
  <si>
    <t>List the current liabilities in order of payment due</t>
  </si>
  <si>
    <t>Cell refereance cells G37,G39 and G41 to calculate Net Worth</t>
  </si>
  <si>
    <t xml:space="preserve">    of 20% in April</t>
  </si>
  <si>
    <t>Savings</t>
  </si>
  <si>
    <t>2nd Mortgage</t>
  </si>
  <si>
    <t>Company Pension Commuted Value</t>
  </si>
  <si>
    <t>Personal care and Toiletries</t>
  </si>
  <si>
    <t>Available after Commissions are paid</t>
  </si>
  <si>
    <t>Items/Accounts listed Alphabetically</t>
  </si>
  <si>
    <t>Additional Details/Information on Items/Accounts</t>
  </si>
  <si>
    <t>Current Balance owing</t>
  </si>
  <si>
    <t>Only interest payments required</t>
  </si>
  <si>
    <t>Nick and Tessia have a $6,000 money market mutual fund at the bank for emergency purposes that cannot be used to finance either of the following expenditures</t>
  </si>
  <si>
    <t>and repay only what you borrow from emergency account.</t>
  </si>
  <si>
    <t>to have $1,000. Enter the amount on line 72, Enter negative to repay to emergency account when excess funds occur</t>
  </si>
  <si>
    <t>click on the value on the data page, then F4 for absolute value, ENTER</t>
  </si>
  <si>
    <t>on the bottom right on the cell, drag to December ONLY, DO NOT DRAG TO TOTAL</t>
  </si>
  <si>
    <t xml:space="preserve">For amounts that are consistent each month...From the Budget page, enter = in the field you want to fill, </t>
  </si>
  <si>
    <t>Enter the non-recurring or unique expenses in the months in which they occur, according to the instructions</t>
  </si>
  <si>
    <t>Class Attendance (with this completed exercise in Excel format, and your laptop)  is mandatory for the next class in order to be eligible for  the marks (5%)  allocated to this assignment.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</si>
</sst>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1"/>
      <name val="Arial"/>
      <family val="2"/>
    </font>
    <font>
      <u val="doubleAccounting"/>
      <sz val="10"/>
      <name val="Arial"/>
      <family val="2"/>
    </font>
    <font>
      <sz val="16"/>
      <name val="Arial"/>
      <family val="2"/>
    </font>
    <font>
      <sz val="18"/>
      <name val="Arial"/>
      <family val="2"/>
    </font>
    <font>
      <u/>
      <sz val="18"/>
      <name val="Arial"/>
      <family val="2"/>
    </font>
    <font>
      <b/>
      <sz val="14"/>
      <name val="Arial"/>
      <family val="2"/>
    </font>
    <font>
      <b/>
      <u/>
      <sz val="12"/>
      <name val="Arial"/>
      <family val="2"/>
    </font>
    <font>
      <b/>
      <u val="singleAccounting"/>
      <sz val="10"/>
      <name val="Arial"/>
      <family val="2"/>
    </font>
    <font>
      <u val="singleAccounting"/>
      <sz val="10"/>
      <name val="Arial"/>
      <family val="2"/>
    </font>
    <font>
      <sz val="12"/>
      <name val="Arial"/>
      <family val="2"/>
    </font>
    <font>
      <b/>
      <u val="doubleAccounting"/>
      <sz val="12"/>
      <name val="Arial"/>
      <family val="2"/>
    </font>
    <font>
      <b/>
      <u/>
      <sz val="10"/>
      <name val="Arial"/>
      <family val="2"/>
    </font>
    <font>
      <u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2" fillId="0" borderId="0" xfId="0" applyFont="1"/>
    <xf numFmtId="44" fontId="0" fillId="0" borderId="0" xfId="1" applyFont="1"/>
    <xf numFmtId="164" fontId="0" fillId="0" borderId="0" xfId="1" applyNumberFormat="1" applyFont="1"/>
    <xf numFmtId="0" fontId="6" fillId="0" borderId="0" xfId="0" applyFont="1"/>
    <xf numFmtId="0" fontId="6" fillId="3" borderId="0" xfId="0" applyFont="1" applyFill="1"/>
    <xf numFmtId="0" fontId="0" fillId="3" borderId="0" xfId="0" applyFill="1"/>
    <xf numFmtId="44" fontId="6" fillId="0" borderId="0" xfId="1" applyFont="1"/>
    <xf numFmtId="9" fontId="6" fillId="0" borderId="0" xfId="0" applyNumberFormat="1" applyFont="1"/>
    <xf numFmtId="164" fontId="6" fillId="0" borderId="0" xfId="1" applyNumberFormat="1" applyFont="1"/>
    <xf numFmtId="0" fontId="4" fillId="0" borderId="0" xfId="0" applyFont="1"/>
    <xf numFmtId="164" fontId="0" fillId="0" borderId="0" xfId="1" applyNumberFormat="1" applyFont="1" applyFill="1"/>
    <xf numFmtId="164" fontId="7" fillId="0" borderId="0" xfId="1" applyNumberFormat="1" applyFont="1" applyFill="1"/>
    <xf numFmtId="0" fontId="0" fillId="0" borderId="0" xfId="0" applyFill="1"/>
    <xf numFmtId="0" fontId="4" fillId="0" borderId="0" xfId="0" applyFont="1" applyFill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0" xfId="0" applyFont="1"/>
    <xf numFmtId="0" fontId="11" fillId="0" borderId="0" xfId="0" applyFont="1"/>
    <xf numFmtId="0" fontId="12" fillId="0" borderId="0" xfId="0" applyFont="1"/>
    <xf numFmtId="164" fontId="0" fillId="0" borderId="0" xfId="0" applyNumberFormat="1"/>
    <xf numFmtId="164" fontId="13" fillId="0" borderId="0" xfId="0" applyNumberFormat="1" applyFont="1"/>
    <xf numFmtId="164" fontId="14" fillId="0" borderId="0" xfId="1" applyNumberFormat="1" applyFont="1"/>
    <xf numFmtId="164" fontId="13" fillId="0" borderId="0" xfId="1" applyNumberFormat="1" applyFont="1"/>
    <xf numFmtId="0" fontId="15" fillId="0" borderId="0" xfId="0" applyFont="1"/>
    <xf numFmtId="164" fontId="3" fillId="0" borderId="2" xfId="0" applyNumberFormat="1" applyFont="1" applyBorder="1"/>
    <xf numFmtId="164" fontId="3" fillId="0" borderId="0" xfId="1" applyNumberFormat="1" applyFont="1"/>
    <xf numFmtId="164" fontId="3" fillId="0" borderId="0" xfId="1" applyNumberFormat="1" applyFont="1" applyFill="1"/>
    <xf numFmtId="164" fontId="16" fillId="0" borderId="2" xfId="0" applyNumberFormat="1" applyFont="1" applyBorder="1"/>
    <xf numFmtId="164" fontId="3" fillId="4" borderId="2" xfId="1" applyNumberFormat="1" applyFont="1" applyFill="1" applyBorder="1"/>
    <xf numFmtId="0" fontId="17" fillId="0" borderId="0" xfId="0" applyFont="1"/>
    <xf numFmtId="0" fontId="5" fillId="0" borderId="0" xfId="0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8" fillId="0" borderId="0" xfId="0" applyFont="1"/>
    <xf numFmtId="0" fontId="15" fillId="0" borderId="0" xfId="0" applyFont="1" applyFill="1"/>
    <xf numFmtId="164" fontId="15" fillId="0" borderId="0" xfId="1" applyNumberFormat="1" applyFont="1" applyFill="1"/>
    <xf numFmtId="0" fontId="15" fillId="2" borderId="0" xfId="0" applyFont="1" applyFill="1"/>
    <xf numFmtId="164" fontId="15" fillId="2" borderId="0" xfId="1" applyNumberFormat="1" applyFont="1" applyFill="1"/>
    <xf numFmtId="164" fontId="1" fillId="0" borderId="0" xfId="0" applyNumberFormat="1" applyFont="1"/>
    <xf numFmtId="0" fontId="1" fillId="0" borderId="0" xfId="0" applyFont="1"/>
    <xf numFmtId="0" fontId="1" fillId="0" borderId="0" xfId="0" applyFont="1" applyFill="1"/>
    <xf numFmtId="0" fontId="9" fillId="0" borderId="0" xfId="0" applyFont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C4:H14"/>
  <sheetViews>
    <sheetView workbookViewId="0">
      <selection activeCell="A4" sqref="A4"/>
    </sheetView>
  </sheetViews>
  <sheetFormatPr defaultRowHeight="12.75" x14ac:dyDescent="0.2"/>
  <sheetData>
    <row r="4" spans="3:8" x14ac:dyDescent="0.2">
      <c r="D4" s="32" t="s">
        <v>157</v>
      </c>
      <c r="E4" s="32"/>
      <c r="F4" s="32"/>
      <c r="G4" s="32"/>
      <c r="H4" s="32"/>
    </row>
    <row r="7" spans="3:8" x14ac:dyDescent="0.2">
      <c r="C7">
        <v>1</v>
      </c>
      <c r="D7" s="11" t="s">
        <v>158</v>
      </c>
    </row>
    <row r="8" spans="3:8" x14ac:dyDescent="0.2">
      <c r="D8" s="11" t="s">
        <v>159</v>
      </c>
    </row>
    <row r="10" spans="3:8" x14ac:dyDescent="0.2">
      <c r="C10">
        <v>2</v>
      </c>
      <c r="D10" s="11" t="s">
        <v>160</v>
      </c>
    </row>
    <row r="12" spans="3:8" x14ac:dyDescent="0.2">
      <c r="C12">
        <v>3</v>
      </c>
      <c r="D12" s="11" t="s">
        <v>161</v>
      </c>
    </row>
    <row r="14" spans="3:8" x14ac:dyDescent="0.2">
      <c r="C14">
        <v>4</v>
      </c>
      <c r="D14" s="11" t="s">
        <v>162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I28"/>
  <sheetViews>
    <sheetView topLeftCell="A2" zoomScale="115" zoomScaleNormal="115" workbookViewId="0">
      <selection activeCell="H15" sqref="H15"/>
    </sheetView>
  </sheetViews>
  <sheetFormatPr defaultColWidth="8.85546875" defaultRowHeight="15" x14ac:dyDescent="0.2"/>
  <cols>
    <col min="1" max="1" width="5.5703125" style="26" customWidth="1"/>
    <col min="2" max="2" width="38.42578125" style="26" bestFit="1" customWidth="1"/>
    <col min="3" max="3" width="23" style="26" customWidth="1"/>
    <col min="4" max="4" width="5.28515625" style="26" customWidth="1"/>
    <col min="5" max="5" width="14.85546875" style="26" customWidth="1"/>
    <col min="6" max="6" width="37" style="26" customWidth="1"/>
    <col min="7" max="16384" width="8.85546875" style="26"/>
  </cols>
  <sheetData>
    <row r="3" spans="1:6" ht="15.75" x14ac:dyDescent="0.25">
      <c r="C3" s="1" t="s">
        <v>108</v>
      </c>
      <c r="D3" s="1"/>
    </row>
    <row r="5" spans="1:6" x14ac:dyDescent="0.2">
      <c r="A5" s="37" t="s">
        <v>169</v>
      </c>
      <c r="C5" s="26" t="s">
        <v>109</v>
      </c>
    </row>
    <row r="6" spans="1:6" x14ac:dyDescent="0.2">
      <c r="C6" s="26" t="s">
        <v>110</v>
      </c>
      <c r="E6" s="26" t="s">
        <v>170</v>
      </c>
    </row>
    <row r="7" spans="1:6" x14ac:dyDescent="0.2">
      <c r="A7" s="26" t="s">
        <v>68</v>
      </c>
      <c r="B7" s="38" t="s">
        <v>111</v>
      </c>
      <c r="C7" s="39">
        <v>9000</v>
      </c>
      <c r="D7" s="39"/>
      <c r="E7" s="39">
        <v>37000</v>
      </c>
      <c r="F7" s="26" t="s">
        <v>112</v>
      </c>
    </row>
    <row r="8" spans="1:6" x14ac:dyDescent="0.2">
      <c r="B8" s="38" t="s">
        <v>113</v>
      </c>
      <c r="C8" s="39">
        <v>3000</v>
      </c>
      <c r="D8" s="39"/>
      <c r="E8" s="39">
        <v>2520</v>
      </c>
      <c r="F8" s="26" t="s">
        <v>114</v>
      </c>
    </row>
    <row r="9" spans="1:6" x14ac:dyDescent="0.2">
      <c r="B9" s="38" t="s">
        <v>115</v>
      </c>
      <c r="C9" s="39">
        <v>3000</v>
      </c>
      <c r="D9" s="39"/>
      <c r="E9" s="39">
        <v>24000</v>
      </c>
      <c r="F9" s="26" t="s">
        <v>112</v>
      </c>
    </row>
    <row r="10" spans="1:6" x14ac:dyDescent="0.2">
      <c r="B10" s="38" t="s">
        <v>116</v>
      </c>
      <c r="C10" s="39">
        <v>1000</v>
      </c>
      <c r="D10" s="39"/>
      <c r="E10" s="39"/>
      <c r="F10" s="26" t="s">
        <v>117</v>
      </c>
    </row>
    <row r="11" spans="1:6" x14ac:dyDescent="0.2">
      <c r="B11" s="40" t="s">
        <v>118</v>
      </c>
      <c r="C11" s="41">
        <v>340</v>
      </c>
      <c r="D11" s="39"/>
      <c r="E11" s="39"/>
    </row>
    <row r="12" spans="1:6" x14ac:dyDescent="0.2">
      <c r="B12" s="40" t="s">
        <v>119</v>
      </c>
      <c r="C12" s="41">
        <v>250</v>
      </c>
      <c r="D12" s="39"/>
      <c r="E12" s="39"/>
    </row>
    <row r="13" spans="1:6" x14ac:dyDescent="0.2">
      <c r="B13" s="38" t="s">
        <v>120</v>
      </c>
      <c r="C13" s="39">
        <v>3000</v>
      </c>
      <c r="D13" s="39"/>
      <c r="E13" s="39"/>
    </row>
    <row r="14" spans="1:6" x14ac:dyDescent="0.2">
      <c r="B14" s="38" t="s">
        <v>121</v>
      </c>
      <c r="C14" s="39">
        <v>4000</v>
      </c>
      <c r="D14" s="39"/>
      <c r="E14" s="39">
        <v>2160</v>
      </c>
      <c r="F14" s="26" t="s">
        <v>114</v>
      </c>
    </row>
    <row r="15" spans="1:6" x14ac:dyDescent="0.2">
      <c r="B15" s="38" t="s">
        <v>166</v>
      </c>
      <c r="C15" s="39">
        <v>8000</v>
      </c>
      <c r="D15" s="39"/>
      <c r="E15" s="39"/>
    </row>
    <row r="16" spans="1:6" x14ac:dyDescent="0.2">
      <c r="B16" s="38" t="s">
        <v>122</v>
      </c>
      <c r="C16" s="39">
        <v>350</v>
      </c>
      <c r="D16" s="39"/>
      <c r="E16" s="39"/>
    </row>
    <row r="17" spans="2:9" x14ac:dyDescent="0.2">
      <c r="B17" s="38" t="s">
        <v>123</v>
      </c>
      <c r="C17" s="39">
        <v>105000</v>
      </c>
      <c r="D17" s="39"/>
      <c r="E17" s="39">
        <v>7800</v>
      </c>
      <c r="F17" s="26" t="s">
        <v>114</v>
      </c>
    </row>
    <row r="18" spans="2:9" x14ac:dyDescent="0.2">
      <c r="B18" s="38" t="s">
        <v>124</v>
      </c>
      <c r="C18" s="39">
        <v>8000</v>
      </c>
      <c r="D18" s="39"/>
      <c r="E18" s="38"/>
    </row>
    <row r="19" spans="2:9" x14ac:dyDescent="0.2">
      <c r="B19" s="38" t="s">
        <v>125</v>
      </c>
      <c r="C19" s="39">
        <v>9000</v>
      </c>
      <c r="D19" s="39"/>
      <c r="E19" s="38"/>
      <c r="F19" s="26" t="s">
        <v>172</v>
      </c>
    </row>
    <row r="20" spans="2:9" x14ac:dyDescent="0.2">
      <c r="B20" s="38" t="s">
        <v>126</v>
      </c>
      <c r="C20" s="39">
        <v>1500</v>
      </c>
      <c r="D20" s="39"/>
      <c r="E20" s="38"/>
    </row>
    <row r="21" spans="2:9" x14ac:dyDescent="0.2">
      <c r="B21" s="38" t="s">
        <v>127</v>
      </c>
      <c r="C21" s="39">
        <v>5600</v>
      </c>
      <c r="D21" s="39"/>
      <c r="E21" s="38"/>
      <c r="F21" s="26" t="s">
        <v>128</v>
      </c>
      <c r="I21" s="38"/>
    </row>
    <row r="22" spans="2:9" x14ac:dyDescent="0.2">
      <c r="B22" s="38" t="s">
        <v>129</v>
      </c>
      <c r="C22" s="39">
        <v>245000</v>
      </c>
      <c r="D22" s="39"/>
      <c r="E22" s="39">
        <v>190000</v>
      </c>
      <c r="F22" s="26" t="s">
        <v>112</v>
      </c>
    </row>
    <row r="23" spans="2:9" x14ac:dyDescent="0.2">
      <c r="B23" s="38" t="s">
        <v>130</v>
      </c>
      <c r="C23" s="39">
        <v>10500</v>
      </c>
      <c r="D23" s="39"/>
      <c r="E23" s="38"/>
    </row>
    <row r="24" spans="2:9" x14ac:dyDescent="0.2">
      <c r="B24" s="40" t="s">
        <v>164</v>
      </c>
      <c r="C24" s="41">
        <v>1500</v>
      </c>
      <c r="D24" s="39"/>
      <c r="E24" s="38"/>
      <c r="F24" s="26" t="s">
        <v>131</v>
      </c>
    </row>
    <row r="25" spans="2:9" x14ac:dyDescent="0.2">
      <c r="B25" s="38" t="s">
        <v>132</v>
      </c>
      <c r="C25" s="39">
        <v>52000</v>
      </c>
      <c r="D25" s="39"/>
      <c r="E25" s="39">
        <v>2400</v>
      </c>
      <c r="F25" s="26" t="s">
        <v>133</v>
      </c>
    </row>
    <row r="26" spans="2:9" x14ac:dyDescent="0.2">
      <c r="B26" s="38" t="s">
        <v>134</v>
      </c>
      <c r="C26" s="39">
        <v>8500</v>
      </c>
      <c r="D26" s="39"/>
      <c r="E26" s="39">
        <v>5000</v>
      </c>
      <c r="F26" s="26" t="s">
        <v>168</v>
      </c>
    </row>
    <row r="27" spans="2:9" x14ac:dyDescent="0.2">
      <c r="B27" s="38" t="s">
        <v>135</v>
      </c>
      <c r="C27" s="39">
        <v>85000</v>
      </c>
      <c r="D27" s="39"/>
      <c r="E27" s="39">
        <v>60000</v>
      </c>
      <c r="F27" s="26" t="s">
        <v>112</v>
      </c>
    </row>
    <row r="28" spans="2:9" x14ac:dyDescent="0.2">
      <c r="B28" s="38" t="s">
        <v>136</v>
      </c>
      <c r="C28" s="39">
        <v>1150</v>
      </c>
      <c r="D28" s="39"/>
      <c r="E28" s="38"/>
      <c r="F28" s="26" t="s">
        <v>171</v>
      </c>
    </row>
  </sheetData>
  <pageMargins left="0.7" right="0.7" top="0.75" bottom="0.75" header="0.3" footer="0.3"/>
  <pageSetup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G41"/>
  <sheetViews>
    <sheetView tabSelected="1" workbookViewId="0">
      <selection activeCell="C12" sqref="C12"/>
    </sheetView>
  </sheetViews>
  <sheetFormatPr defaultRowHeight="12.75" x14ac:dyDescent="0.2"/>
  <cols>
    <col min="1" max="1" width="28" customWidth="1"/>
    <col min="3" max="3" width="20" customWidth="1"/>
    <col min="5" max="5" width="28.28515625" customWidth="1"/>
    <col min="7" max="7" width="25.140625" customWidth="1"/>
  </cols>
  <sheetData>
    <row r="2" spans="1:7" ht="18" x14ac:dyDescent="0.25">
      <c r="C2" s="20" t="s">
        <v>108</v>
      </c>
      <c r="D2" s="20"/>
      <c r="E2" s="20"/>
    </row>
    <row r="3" spans="1:7" ht="18" x14ac:dyDescent="0.25">
      <c r="C3" s="20" t="s">
        <v>137</v>
      </c>
      <c r="D3" s="20"/>
      <c r="E3" s="20"/>
    </row>
    <row r="6" spans="1:7" ht="15.75" x14ac:dyDescent="0.25">
      <c r="A6" s="1" t="s">
        <v>138</v>
      </c>
      <c r="E6" s="1" t="s">
        <v>139</v>
      </c>
    </row>
    <row r="7" spans="1:7" ht="15.75" x14ac:dyDescent="0.25">
      <c r="A7" s="21" t="s">
        <v>140</v>
      </c>
      <c r="B7" s="19"/>
      <c r="E7" s="21" t="s">
        <v>141</v>
      </c>
    </row>
    <row r="9" spans="1:7" ht="15" x14ac:dyDescent="0.25">
      <c r="A9" s="5" t="s">
        <v>142</v>
      </c>
      <c r="E9" s="5" t="s">
        <v>143</v>
      </c>
    </row>
    <row r="10" spans="1:7" x14ac:dyDescent="0.2">
      <c r="A10" s="42" t="s">
        <v>118</v>
      </c>
      <c r="B10" s="43"/>
      <c r="C10" s="42">
        <f>'NET WORTH DATA'!C11</f>
        <v>340</v>
      </c>
      <c r="E10" s="11" t="str">
        <f>'NET WORTH DATA'!B28</f>
        <v>Visa Credit Card</v>
      </c>
      <c r="F10" s="11"/>
      <c r="G10" s="4">
        <f>'NET WORTH DATA'!C28</f>
        <v>1150</v>
      </c>
    </row>
    <row r="11" spans="1:7" x14ac:dyDescent="0.2">
      <c r="A11" s="44" t="s">
        <v>119</v>
      </c>
      <c r="B11" s="43"/>
      <c r="C11" s="43">
        <f>'NET WORTH DATA'!C12</f>
        <v>250</v>
      </c>
      <c r="E11" s="11" t="str">
        <f>'NET WORTH DATA'!B16</f>
        <v>Current Unpaid Bills</v>
      </c>
      <c r="F11" s="11"/>
      <c r="G11" s="4">
        <f>'NET WORTH DATA'!C16</f>
        <v>350</v>
      </c>
    </row>
    <row r="12" spans="1:7" x14ac:dyDescent="0.2">
      <c r="A12" s="43" t="str">
        <f>'NET WORTH DATA'!B24</f>
        <v>Savings</v>
      </c>
      <c r="B12" s="43"/>
      <c r="C12" s="42">
        <f>'NET WORTH DATA'!C24</f>
        <v>1500</v>
      </c>
      <c r="E12" s="11" t="str">
        <f>'NET WORTH DATA'!B8</f>
        <v>Automobile 1 Loan</v>
      </c>
      <c r="F12" s="11"/>
      <c r="G12" s="4">
        <f>'NET WORTH DATA'!E8</f>
        <v>2520</v>
      </c>
    </row>
    <row r="13" spans="1:7" x14ac:dyDescent="0.2">
      <c r="A13" s="43" t="str">
        <f>'NET WORTH DATA'!B20</f>
        <v>Money Market Funds</v>
      </c>
      <c r="B13" s="43"/>
      <c r="C13" s="42">
        <f>'NET WORTH DATA'!C20</f>
        <v>1500</v>
      </c>
      <c r="E13" s="11" t="str">
        <f>'NET WORTH DATA'!B14</f>
        <v>College Loans</v>
      </c>
      <c r="F13" s="11"/>
      <c r="G13" s="4">
        <f>'NET WORTH DATA'!E14</f>
        <v>2160</v>
      </c>
    </row>
    <row r="14" spans="1:7" ht="15" x14ac:dyDescent="0.2">
      <c r="A14" s="26"/>
      <c r="C14" s="22"/>
      <c r="E14" s="11" t="str">
        <f>'NET WORTH DATA'!B17</f>
        <v>First Mortgage</v>
      </c>
      <c r="F14" s="11"/>
      <c r="G14" s="4">
        <f>'NET WORTH DATA'!E17</f>
        <v>7800</v>
      </c>
    </row>
    <row r="15" spans="1:7" ht="15" x14ac:dyDescent="0.2">
      <c r="A15" s="26"/>
      <c r="C15" s="22"/>
      <c r="E15" s="11" t="str">
        <f>'NET WORTH DATA'!B25</f>
        <v>Second Home Mortgage</v>
      </c>
      <c r="F15" s="11"/>
      <c r="G15" s="4">
        <f>'NET WORTH DATA'!E25</f>
        <v>2400</v>
      </c>
    </row>
    <row r="16" spans="1:7" ht="15" x14ac:dyDescent="0.2">
      <c r="A16" s="26"/>
      <c r="B16" t="s">
        <v>68</v>
      </c>
      <c r="C16" s="22"/>
      <c r="E16" s="11"/>
      <c r="F16" s="11"/>
      <c r="G16" s="4"/>
    </row>
    <row r="17" spans="1:7" ht="15.75" x14ac:dyDescent="0.25">
      <c r="A17" s="1" t="s">
        <v>68</v>
      </c>
      <c r="B17" t="s">
        <v>68</v>
      </c>
      <c r="C17" s="22"/>
    </row>
    <row r="18" spans="1:7" ht="15" x14ac:dyDescent="0.2">
      <c r="A18" s="26"/>
      <c r="B18" t="s">
        <v>68</v>
      </c>
      <c r="C18" s="22"/>
    </row>
    <row r="19" spans="1:7" ht="15" x14ac:dyDescent="0.35">
      <c r="A19" t="s">
        <v>144</v>
      </c>
      <c r="B19" t="s">
        <v>68</v>
      </c>
      <c r="C19" s="23">
        <f>SUM(C10:C18)</f>
        <v>3590</v>
      </c>
      <c r="E19" s="11"/>
      <c r="F19" s="11" t="s">
        <v>68</v>
      </c>
      <c r="G19" s="24"/>
    </row>
    <row r="20" spans="1:7" ht="16.5" x14ac:dyDescent="0.35">
      <c r="A20" s="5" t="s">
        <v>145</v>
      </c>
      <c r="B20" t="s">
        <v>68</v>
      </c>
      <c r="E20" s="11" t="s">
        <v>146</v>
      </c>
      <c r="G20" s="25">
        <f>SUM(G10:G19)</f>
        <v>16380</v>
      </c>
    </row>
    <row r="21" spans="1:7" ht="15.75" x14ac:dyDescent="0.25">
      <c r="A21" t="str">
        <f>'NET WORTH DATA'!B7</f>
        <v>Automobile 1</v>
      </c>
      <c r="C21" s="22">
        <f>'NET WORTH DATA'!C7</f>
        <v>9000</v>
      </c>
      <c r="E21" s="1" t="s">
        <v>147</v>
      </c>
      <c r="F21" s="11" t="s">
        <v>68</v>
      </c>
    </row>
    <row r="22" spans="1:7" ht="15" x14ac:dyDescent="0.2">
      <c r="A22" t="str">
        <f>'NET WORTH DATA'!B9</f>
        <v>Automobile 2</v>
      </c>
      <c r="C22" s="22">
        <f>'NET WORTH DATA'!C9</f>
        <v>3000</v>
      </c>
      <c r="E22" s="11" t="str">
        <f>'NET WORTH DATA'!B8</f>
        <v>Automobile 1 Loan</v>
      </c>
      <c r="F22" s="26"/>
      <c r="G22" s="4">
        <f>'NET WORTH DATA'!C8-'NET WORTH DATA'!E8</f>
        <v>480</v>
      </c>
    </row>
    <row r="23" spans="1:7" ht="15" x14ac:dyDescent="0.2">
      <c r="A23" t="str">
        <f>'NET WORTH DATA'!B22</f>
        <v>Primary Residence -Market Value</v>
      </c>
      <c r="C23" s="22">
        <f>'NET WORTH DATA'!C22</f>
        <v>245000</v>
      </c>
      <c r="E23" s="11" t="str">
        <f>'NET WORTH DATA'!B14</f>
        <v>College Loans</v>
      </c>
      <c r="F23" s="26"/>
      <c r="G23" s="4">
        <f>'NET WORTH DATA'!C14-'NET WORTH DATA'!E14</f>
        <v>1840</v>
      </c>
    </row>
    <row r="24" spans="1:7" ht="15" x14ac:dyDescent="0.2">
      <c r="A24" s="11" t="str">
        <f>'NET WORTH DATA'!B18</f>
        <v>Furniture</v>
      </c>
      <c r="C24" s="22">
        <f>'NET WORTH DATA'!C18</f>
        <v>8000</v>
      </c>
      <c r="E24" s="11" t="str">
        <f>'NET WORTH DATA'!B19</f>
        <v>Home Equity Loan</v>
      </c>
      <c r="F24" s="26"/>
      <c r="G24" s="4">
        <f>'NET WORTH DATA'!C19</f>
        <v>9000</v>
      </c>
    </row>
    <row r="25" spans="1:7" ht="15" x14ac:dyDescent="0.2">
      <c r="B25" t="s">
        <v>68</v>
      </c>
      <c r="C25" s="22"/>
      <c r="E25" s="11" t="str">
        <f>'NET WORTH DATA'!B17</f>
        <v>First Mortgage</v>
      </c>
      <c r="F25" s="26"/>
      <c r="G25" s="4">
        <f>'NET WORTH DATA'!C17-'NET WORTH DATA'!E17</f>
        <v>97200</v>
      </c>
    </row>
    <row r="26" spans="1:7" ht="15" x14ac:dyDescent="0.2">
      <c r="B26" t="s">
        <v>68</v>
      </c>
      <c r="C26" s="22"/>
      <c r="E26" s="11" t="str">
        <f>'NET WORTH DATA'!B25</f>
        <v>Second Home Mortgage</v>
      </c>
      <c r="F26" s="26"/>
      <c r="G26" s="4">
        <f>'NET WORTH DATA'!C25-'NET WORTH DATA'!E25</f>
        <v>49600</v>
      </c>
    </row>
    <row r="27" spans="1:7" ht="17.25" x14ac:dyDescent="0.35">
      <c r="A27" s="2" t="s">
        <v>68</v>
      </c>
      <c r="C27" s="22"/>
      <c r="E27" s="11"/>
      <c r="F27" s="26" t="s">
        <v>68</v>
      </c>
      <c r="G27" s="24"/>
    </row>
    <row r="28" spans="1:7" x14ac:dyDescent="0.2">
      <c r="A28" s="2"/>
      <c r="B28" t="s">
        <v>68</v>
      </c>
      <c r="C28" s="22"/>
      <c r="E28" s="11"/>
      <c r="F28" s="11" t="s">
        <v>68</v>
      </c>
      <c r="G28" s="4"/>
    </row>
    <row r="29" spans="1:7" ht="15" x14ac:dyDescent="0.35">
      <c r="A29" s="11" t="s">
        <v>148</v>
      </c>
      <c r="B29" t="s">
        <v>68</v>
      </c>
      <c r="C29" s="23">
        <f>SUM(C21:C28)</f>
        <v>265000</v>
      </c>
      <c r="E29" s="11" t="s">
        <v>149</v>
      </c>
      <c r="F29" s="11"/>
      <c r="G29" s="24">
        <f>SUM(G22:G28)</f>
        <v>158120</v>
      </c>
    </row>
    <row r="30" spans="1:7" ht="16.5" thickBot="1" x14ac:dyDescent="0.3">
      <c r="A30" s="5" t="s">
        <v>150</v>
      </c>
      <c r="B30" t="s">
        <v>68</v>
      </c>
      <c r="E30" s="1" t="s">
        <v>151</v>
      </c>
      <c r="F30" s="26"/>
      <c r="G30" s="27">
        <f>G20+G29</f>
        <v>174500</v>
      </c>
    </row>
    <row r="31" spans="1:7" ht="13.5" thickTop="1" x14ac:dyDescent="0.2">
      <c r="A31" t="str">
        <f>'NET WORTH DATA'!B10</f>
        <v>Bonds</v>
      </c>
      <c r="C31" s="22">
        <f>'NET WORTH DATA'!C10</f>
        <v>1000</v>
      </c>
    </row>
    <row r="32" spans="1:7" ht="15.75" x14ac:dyDescent="0.25">
      <c r="A32" s="11" t="str">
        <f>'NET WORTH DATA'!B21</f>
        <v>Mutual Funds</v>
      </c>
      <c r="C32" s="22">
        <f>'NET WORTH DATA'!C21</f>
        <v>5600</v>
      </c>
      <c r="E32" s="21"/>
    </row>
    <row r="33" spans="1:7" ht="15.75" x14ac:dyDescent="0.25">
      <c r="A33" s="11" t="str">
        <f>'NET WORTH DATA'!B27</f>
        <v>Time-Share</v>
      </c>
      <c r="C33" s="22">
        <f>'NET WORTH DATA'!C27</f>
        <v>85000</v>
      </c>
      <c r="E33" s="21"/>
    </row>
    <row r="34" spans="1:7" x14ac:dyDescent="0.2">
      <c r="A34" s="11" t="str">
        <f>'NET WORTH DATA'!B23</f>
        <v>RRSP's</v>
      </c>
      <c r="C34" s="22">
        <f>'NET WORTH DATA'!C23</f>
        <v>10500</v>
      </c>
    </row>
    <row r="35" spans="1:7" x14ac:dyDescent="0.2">
      <c r="A35" s="11" t="str">
        <f>'NET WORTH DATA'!B26</f>
        <v>Stocks</v>
      </c>
      <c r="C35" s="22">
        <f>'NET WORTH DATA'!E26</f>
        <v>5000</v>
      </c>
    </row>
    <row r="36" spans="1:7" ht="15.75" x14ac:dyDescent="0.25">
      <c r="A36" s="11" t="str">
        <f>'NET WORTH DATA'!B13</f>
        <v>Collectibles</v>
      </c>
      <c r="C36" s="22">
        <f>'NET WORTH DATA'!C13</f>
        <v>3000</v>
      </c>
      <c r="E36" s="1" t="s">
        <v>152</v>
      </c>
      <c r="G36" s="28">
        <f>C40</f>
        <v>386690</v>
      </c>
    </row>
    <row r="37" spans="1:7" ht="15.75" x14ac:dyDescent="0.25">
      <c r="A37" t="str">
        <f>'NET WORTH DATA'!B15</f>
        <v>Company Pension Commuted Value</v>
      </c>
      <c r="C37" s="22">
        <f>'NET WORTH DATA'!C15</f>
        <v>8000</v>
      </c>
      <c r="G37" s="28"/>
    </row>
    <row r="38" spans="1:7" ht="15.75" x14ac:dyDescent="0.25">
      <c r="C38" s="22"/>
      <c r="E38" s="1" t="s">
        <v>153</v>
      </c>
      <c r="G38" s="29">
        <f>G30</f>
        <v>174500</v>
      </c>
    </row>
    <row r="39" spans="1:7" ht="17.25" x14ac:dyDescent="0.35">
      <c r="A39" s="11" t="s">
        <v>154</v>
      </c>
      <c r="C39" s="23">
        <f>SUM(C31:C38)</f>
        <v>118100</v>
      </c>
      <c r="E39" s="1"/>
      <c r="G39" s="29"/>
    </row>
    <row r="40" spans="1:7" ht="18.75" thickBot="1" x14ac:dyDescent="0.45">
      <c r="A40" s="1" t="s">
        <v>155</v>
      </c>
      <c r="C40" s="30">
        <f>C19+C29+C39</f>
        <v>386690</v>
      </c>
      <c r="E40" s="1" t="s">
        <v>156</v>
      </c>
      <c r="G40" s="31">
        <f>G36-G38</f>
        <v>212190</v>
      </c>
    </row>
    <row r="41" spans="1:7" ht="13.5" thickTop="1" x14ac:dyDescent="0.2"/>
  </sheetData>
  <pageMargins left="0.7" right="0.7" top="0.75" bottom="0.75" header="0.3" footer="0.3"/>
  <pageSetup scale="88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51"/>
  <sheetViews>
    <sheetView topLeftCell="B1" workbookViewId="0">
      <selection activeCell="N28" sqref="N28"/>
    </sheetView>
  </sheetViews>
  <sheetFormatPr defaultRowHeight="12.75" x14ac:dyDescent="0.2"/>
  <sheetData>
    <row r="1" spans="1:15" ht="23.25" x14ac:dyDescent="0.3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23.25" x14ac:dyDescent="0.35">
      <c r="A2" s="17"/>
      <c r="B2" s="18" t="s">
        <v>99</v>
      </c>
      <c r="C2" s="18"/>
      <c r="D2" s="18"/>
      <c r="E2" s="18"/>
      <c r="F2" s="18"/>
      <c r="G2" s="18"/>
      <c r="H2" s="18"/>
      <c r="I2" s="17"/>
      <c r="J2" s="17"/>
      <c r="K2" s="17"/>
      <c r="L2" s="17"/>
      <c r="M2" s="17"/>
      <c r="N2" s="17"/>
      <c r="O2" s="17"/>
    </row>
    <row r="3" spans="1:15" ht="23.25" x14ac:dyDescent="0.35">
      <c r="A3" s="17"/>
      <c r="B3" s="17"/>
      <c r="C3" s="17" t="s">
        <v>107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23.25" x14ac:dyDescent="0.3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ht="23.25" x14ac:dyDescent="0.35">
      <c r="A5" s="17"/>
      <c r="B5" s="17">
        <v>1</v>
      </c>
      <c r="C5" s="17" t="s">
        <v>178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ht="23.25" x14ac:dyDescent="0.35">
      <c r="A6" s="17"/>
      <c r="B6" s="17"/>
      <c r="C6" s="17" t="s">
        <v>176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3.25" x14ac:dyDescent="0.35">
      <c r="A7" s="17"/>
      <c r="B7" s="17"/>
      <c r="C7" s="17" t="s">
        <v>100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23.25" x14ac:dyDescent="0.3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5" ht="23.25" x14ac:dyDescent="0.35">
      <c r="A9" s="17"/>
      <c r="B9" s="17">
        <v>2</v>
      </c>
      <c r="C9" s="17" t="s">
        <v>101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</row>
    <row r="10" spans="1:15" ht="23.25" x14ac:dyDescent="0.35">
      <c r="A10" s="17"/>
      <c r="B10" s="17"/>
      <c r="C10" s="17" t="s">
        <v>177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23.25" x14ac:dyDescent="0.35">
      <c r="A11" s="17"/>
      <c r="B11" s="17"/>
      <c r="C11" s="17" t="s">
        <v>106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5" ht="23.25" x14ac:dyDescent="0.3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5" ht="23.25" x14ac:dyDescent="0.35">
      <c r="A13" s="17"/>
      <c r="B13" s="17">
        <v>3</v>
      </c>
      <c r="C13" s="17" t="s">
        <v>179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23.25" x14ac:dyDescent="0.3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 ht="23.25" x14ac:dyDescent="0.35">
      <c r="A15" s="17"/>
      <c r="B15" s="17">
        <v>4</v>
      </c>
      <c r="C15" s="17" t="s">
        <v>102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23.25" x14ac:dyDescent="0.3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9" ht="23.25" x14ac:dyDescent="0.35">
      <c r="A17" s="17"/>
      <c r="B17" s="17">
        <v>5</v>
      </c>
      <c r="C17" s="17" t="s">
        <v>103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9" ht="23.25" x14ac:dyDescent="0.35">
      <c r="A18" s="17"/>
      <c r="B18" s="17"/>
      <c r="C18" s="17" t="s">
        <v>175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9" ht="23.25" x14ac:dyDescent="0.35">
      <c r="C19" s="17" t="s">
        <v>174</v>
      </c>
    </row>
    <row r="20" spans="1:19" ht="20.25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23.25" x14ac:dyDescent="0.35">
      <c r="A21" s="16"/>
      <c r="B21" s="16">
        <v>6</v>
      </c>
      <c r="C21" s="17" t="s">
        <v>107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6"/>
      <c r="R21" s="16"/>
      <c r="S21" s="16"/>
    </row>
    <row r="22" spans="1:19" ht="23.25" x14ac:dyDescent="0.35">
      <c r="A22" s="16"/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6"/>
      <c r="R22" s="16"/>
      <c r="S22" s="16"/>
    </row>
    <row r="23" spans="1:19" ht="23.25" x14ac:dyDescent="0.35">
      <c r="A23" s="16"/>
      <c r="B23" s="16">
        <v>7</v>
      </c>
      <c r="C23" s="17" t="s">
        <v>104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6"/>
      <c r="R23" s="16"/>
      <c r="S23" s="16"/>
    </row>
    <row r="24" spans="1:19" ht="23.25" x14ac:dyDescent="0.35">
      <c r="A24" s="16"/>
      <c r="B24" s="16"/>
      <c r="C24" s="17" t="s">
        <v>105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6"/>
      <c r="R24" s="16"/>
      <c r="S24" s="16"/>
    </row>
    <row r="25" spans="1:19" ht="23.25" x14ac:dyDescent="0.35">
      <c r="A25" s="16"/>
      <c r="B25" s="16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6"/>
      <c r="R25" s="16"/>
      <c r="S25" s="16"/>
    </row>
    <row r="26" spans="1:19" ht="45.6" customHeight="1" x14ac:dyDescent="0.35">
      <c r="A26" s="16"/>
      <c r="B26" s="16">
        <v>8</v>
      </c>
      <c r="C26" s="45" t="s">
        <v>180</v>
      </c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</row>
    <row r="27" spans="1:19" ht="23.25" x14ac:dyDescent="0.35">
      <c r="A27" s="16"/>
      <c r="B27" s="16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6"/>
      <c r="R27" s="16"/>
      <c r="S27" s="16"/>
    </row>
    <row r="28" spans="1:19" ht="23.25" x14ac:dyDescent="0.35">
      <c r="A28" s="16"/>
      <c r="B28" s="16">
        <v>9</v>
      </c>
      <c r="C28" s="17" t="s">
        <v>107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ht="20.25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</row>
    <row r="30" spans="1:19" ht="20.25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</row>
    <row r="31" spans="1:19" ht="20.25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</row>
    <row r="32" spans="1:19" ht="20.25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20.25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</row>
    <row r="34" spans="1:19" ht="20.25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20.25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20.25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20.25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20.25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</row>
    <row r="39" spans="1:19" ht="20.25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20.25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20.25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</row>
    <row r="42" spans="1:19" ht="20.25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20.25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ht="20.25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20.25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20.25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</row>
    <row r="47" spans="1:19" ht="20.25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20.25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20.25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19" ht="20.25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19" ht="20.25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</row>
  </sheetData>
  <mergeCells count="1">
    <mergeCell ref="C26:S26"/>
  </mergeCells>
  <pageMargins left="0.7" right="0.7" top="0.75" bottom="0.75" header="0.3" footer="0.3"/>
  <pageSetup scale="63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Q72"/>
  <sheetViews>
    <sheetView topLeftCell="A56" zoomScale="120" zoomScaleNormal="120" workbookViewId="0">
      <selection activeCell="D48" sqref="D48"/>
    </sheetView>
  </sheetViews>
  <sheetFormatPr defaultRowHeight="12.75" x14ac:dyDescent="0.2"/>
  <cols>
    <col min="3" max="3" width="17.42578125" customWidth="1"/>
    <col min="4" max="4" width="10.28515625" bestFit="1" customWidth="1"/>
    <col min="5" max="6" width="11.5703125" bestFit="1" customWidth="1"/>
  </cols>
  <sheetData>
    <row r="2" spans="1:5" ht="15.75" x14ac:dyDescent="0.25">
      <c r="D2" s="1" t="s">
        <v>0</v>
      </c>
    </row>
    <row r="4" spans="1:5" x14ac:dyDescent="0.2">
      <c r="A4" s="2" t="s">
        <v>1</v>
      </c>
    </row>
    <row r="5" spans="1:5" x14ac:dyDescent="0.2">
      <c r="B5" t="s">
        <v>2</v>
      </c>
      <c r="D5" s="4">
        <v>2200</v>
      </c>
      <c r="E5" t="s">
        <v>3</v>
      </c>
    </row>
    <row r="6" spans="1:5" x14ac:dyDescent="0.2">
      <c r="B6" t="s">
        <v>4</v>
      </c>
      <c r="D6" s="4">
        <v>2300</v>
      </c>
      <c r="E6" t="s">
        <v>3</v>
      </c>
    </row>
    <row r="8" spans="1:5" x14ac:dyDescent="0.2">
      <c r="A8" s="2" t="s">
        <v>5</v>
      </c>
    </row>
    <row r="10" spans="1:5" x14ac:dyDescent="0.2">
      <c r="B10" t="s">
        <v>6</v>
      </c>
    </row>
    <row r="11" spans="1:5" x14ac:dyDescent="0.2">
      <c r="C11" t="s">
        <v>7</v>
      </c>
      <c r="D11" s="4">
        <v>650</v>
      </c>
      <c r="E11" t="s">
        <v>67</v>
      </c>
    </row>
    <row r="12" spans="1:5" x14ac:dyDescent="0.2">
      <c r="C12" s="11" t="s">
        <v>165</v>
      </c>
      <c r="D12" s="4">
        <v>200</v>
      </c>
      <c r="E12" s="11" t="s">
        <v>67</v>
      </c>
    </row>
    <row r="13" spans="1:5" x14ac:dyDescent="0.2">
      <c r="C13" t="s">
        <v>8</v>
      </c>
      <c r="D13" s="4">
        <v>125</v>
      </c>
      <c r="E13" t="s">
        <v>67</v>
      </c>
    </row>
    <row r="14" spans="1:5" x14ac:dyDescent="0.2">
      <c r="C14" t="s">
        <v>9</v>
      </c>
      <c r="D14" s="4">
        <v>75</v>
      </c>
      <c r="E14" t="s">
        <v>67</v>
      </c>
    </row>
    <row r="15" spans="1:5" x14ac:dyDescent="0.2">
      <c r="C15" t="s">
        <v>10</v>
      </c>
      <c r="D15" s="4">
        <v>1800</v>
      </c>
      <c r="E15" t="s">
        <v>86</v>
      </c>
    </row>
    <row r="16" spans="1:5" x14ac:dyDescent="0.2">
      <c r="C16" t="s">
        <v>11</v>
      </c>
      <c r="D16" s="4">
        <v>55</v>
      </c>
      <c r="E16" t="s">
        <v>67</v>
      </c>
    </row>
    <row r="17" spans="2:5" x14ac:dyDescent="0.2">
      <c r="C17" t="s">
        <v>12</v>
      </c>
      <c r="D17" s="4">
        <v>45</v>
      </c>
      <c r="E17" t="s">
        <v>67</v>
      </c>
    </row>
    <row r="18" spans="2:5" x14ac:dyDescent="0.2">
      <c r="C18" t="s">
        <v>13</v>
      </c>
      <c r="D18" s="4">
        <v>900</v>
      </c>
      <c r="E18" t="s">
        <v>87</v>
      </c>
    </row>
    <row r="19" spans="2:5" x14ac:dyDescent="0.2">
      <c r="C19" t="s">
        <v>27</v>
      </c>
      <c r="D19" s="4">
        <v>50</v>
      </c>
      <c r="E19" t="s">
        <v>67</v>
      </c>
    </row>
    <row r="20" spans="2:5" x14ac:dyDescent="0.2">
      <c r="B20" t="s">
        <v>14</v>
      </c>
      <c r="D20" s="4"/>
    </row>
    <row r="21" spans="2:5" x14ac:dyDescent="0.2">
      <c r="C21" t="s">
        <v>15</v>
      </c>
      <c r="D21" s="4">
        <v>600</v>
      </c>
      <c r="E21" t="s">
        <v>67</v>
      </c>
    </row>
    <row r="22" spans="2:5" x14ac:dyDescent="0.2">
      <c r="C22" t="s">
        <v>16</v>
      </c>
      <c r="D22" s="4">
        <v>160</v>
      </c>
      <c r="E22" t="s">
        <v>67</v>
      </c>
    </row>
    <row r="23" spans="2:5" x14ac:dyDescent="0.2">
      <c r="D23" s="4"/>
    </row>
    <row r="24" spans="2:5" x14ac:dyDescent="0.2">
      <c r="B24" t="s">
        <v>17</v>
      </c>
      <c r="D24" s="4"/>
    </row>
    <row r="25" spans="2:5" x14ac:dyDescent="0.2">
      <c r="C25" t="s">
        <v>18</v>
      </c>
      <c r="D25" s="4">
        <v>400</v>
      </c>
      <c r="E25" t="s">
        <v>88</v>
      </c>
    </row>
    <row r="26" spans="2:5" x14ac:dyDescent="0.2">
      <c r="C26" t="s">
        <v>19</v>
      </c>
      <c r="D26" s="4">
        <v>150</v>
      </c>
      <c r="E26" t="s">
        <v>67</v>
      </c>
    </row>
    <row r="27" spans="2:5" x14ac:dyDescent="0.2">
      <c r="C27" t="s">
        <v>20</v>
      </c>
      <c r="D27" s="4">
        <v>20</v>
      </c>
      <c r="E27" t="s">
        <v>89</v>
      </c>
    </row>
    <row r="28" spans="2:5" x14ac:dyDescent="0.2">
      <c r="C28" t="s">
        <v>21</v>
      </c>
      <c r="D28" s="4">
        <v>80</v>
      </c>
      <c r="E28" t="s">
        <v>89</v>
      </c>
    </row>
    <row r="29" spans="2:5" x14ac:dyDescent="0.2">
      <c r="C29" t="s">
        <v>22</v>
      </c>
      <c r="D29" s="4">
        <v>145</v>
      </c>
      <c r="E29" t="s">
        <v>67</v>
      </c>
    </row>
    <row r="30" spans="2:5" x14ac:dyDescent="0.2">
      <c r="D30" s="4"/>
    </row>
    <row r="31" spans="2:5" x14ac:dyDescent="0.2">
      <c r="B31" t="s">
        <v>23</v>
      </c>
      <c r="D31" s="4"/>
    </row>
    <row r="32" spans="2:5" x14ac:dyDescent="0.2">
      <c r="C32" t="s">
        <v>24</v>
      </c>
      <c r="D32" s="4">
        <v>210</v>
      </c>
      <c r="E32" t="s">
        <v>67</v>
      </c>
    </row>
    <row r="33" spans="2:6" x14ac:dyDescent="0.2">
      <c r="C33" t="s">
        <v>25</v>
      </c>
      <c r="D33" s="4">
        <v>135</v>
      </c>
      <c r="E33" t="s">
        <v>67</v>
      </c>
    </row>
    <row r="34" spans="2:6" x14ac:dyDescent="0.2">
      <c r="C34" t="s">
        <v>9</v>
      </c>
      <c r="D34" s="4">
        <v>225</v>
      </c>
      <c r="E34" t="s">
        <v>90</v>
      </c>
    </row>
    <row r="35" spans="2:6" x14ac:dyDescent="0.2">
      <c r="C35" t="s">
        <v>26</v>
      </c>
      <c r="D35" s="4">
        <v>60</v>
      </c>
      <c r="E35" t="s">
        <v>67</v>
      </c>
    </row>
    <row r="36" spans="2:6" x14ac:dyDescent="0.2">
      <c r="C36" t="s">
        <v>27</v>
      </c>
      <c r="D36" s="4">
        <v>80</v>
      </c>
      <c r="E36" t="s">
        <v>67</v>
      </c>
    </row>
    <row r="37" spans="2:6" x14ac:dyDescent="0.2">
      <c r="D37" s="4"/>
    </row>
    <row r="38" spans="2:6" x14ac:dyDescent="0.2">
      <c r="B38" t="s">
        <v>28</v>
      </c>
      <c r="D38" s="4"/>
    </row>
    <row r="39" spans="2:6" x14ac:dyDescent="0.2">
      <c r="C39" t="s">
        <v>29</v>
      </c>
      <c r="D39" s="4">
        <v>75</v>
      </c>
      <c r="E39" t="s">
        <v>67</v>
      </c>
    </row>
    <row r="40" spans="2:6" x14ac:dyDescent="0.2">
      <c r="C40" t="s">
        <v>30</v>
      </c>
      <c r="D40" s="4">
        <v>350</v>
      </c>
      <c r="E40" s="11" t="s">
        <v>98</v>
      </c>
    </row>
    <row r="41" spans="2:6" x14ac:dyDescent="0.2">
      <c r="C41" t="s">
        <v>31</v>
      </c>
      <c r="D41" s="4">
        <v>2000</v>
      </c>
      <c r="E41" t="s">
        <v>69</v>
      </c>
    </row>
    <row r="42" spans="2:6" x14ac:dyDescent="0.2">
      <c r="C42" t="s">
        <v>32</v>
      </c>
      <c r="D42" s="4">
        <v>400</v>
      </c>
      <c r="E42" t="s">
        <v>70</v>
      </c>
    </row>
    <row r="43" spans="2:6" x14ac:dyDescent="0.2">
      <c r="C43" t="s">
        <v>33</v>
      </c>
      <c r="D43" s="4">
        <v>1300</v>
      </c>
      <c r="E43" t="s">
        <v>91</v>
      </c>
    </row>
    <row r="44" spans="2:6" x14ac:dyDescent="0.2">
      <c r="C44" t="s">
        <v>34</v>
      </c>
      <c r="D44" s="4">
        <v>90</v>
      </c>
      <c r="E44" t="s">
        <v>67</v>
      </c>
    </row>
    <row r="45" spans="2:6" x14ac:dyDescent="0.2">
      <c r="D45" s="4"/>
    </row>
    <row r="46" spans="2:6" x14ac:dyDescent="0.2">
      <c r="B46" t="s">
        <v>35</v>
      </c>
      <c r="D46" s="4"/>
    </row>
    <row r="47" spans="2:6" x14ac:dyDescent="0.2">
      <c r="C47" t="s">
        <v>36</v>
      </c>
      <c r="D47" s="4">
        <v>240</v>
      </c>
      <c r="E47" t="s">
        <v>71</v>
      </c>
    </row>
    <row r="48" spans="2:6" x14ac:dyDescent="0.2">
      <c r="C48" t="s">
        <v>38</v>
      </c>
      <c r="D48" s="4">
        <v>40</v>
      </c>
      <c r="E48" t="s">
        <v>67</v>
      </c>
      <c r="F48" t="s">
        <v>37</v>
      </c>
    </row>
    <row r="49" spans="2:15" x14ac:dyDescent="0.2">
      <c r="D49" s="4"/>
    </row>
    <row r="50" spans="2:15" x14ac:dyDescent="0.2">
      <c r="B50" t="s">
        <v>39</v>
      </c>
      <c r="D50" s="4"/>
    </row>
    <row r="51" spans="2:15" x14ac:dyDescent="0.2">
      <c r="C51" t="s">
        <v>40</v>
      </c>
      <c r="D51" s="4">
        <v>200</v>
      </c>
      <c r="E51" t="s">
        <v>67</v>
      </c>
    </row>
    <row r="52" spans="2:15" x14ac:dyDescent="0.2">
      <c r="C52" t="s">
        <v>41</v>
      </c>
      <c r="D52" s="4">
        <v>54</v>
      </c>
      <c r="E52" t="s">
        <v>67</v>
      </c>
    </row>
    <row r="53" spans="2:15" x14ac:dyDescent="0.2">
      <c r="C53" t="s">
        <v>42</v>
      </c>
      <c r="D53" s="4">
        <v>180</v>
      </c>
      <c r="E53" t="s">
        <v>67</v>
      </c>
    </row>
    <row r="55" spans="2:15" x14ac:dyDescent="0.2">
      <c r="B55" t="s">
        <v>64</v>
      </c>
    </row>
    <row r="56" spans="2:15" x14ac:dyDescent="0.2">
      <c r="C56" t="s">
        <v>65</v>
      </c>
      <c r="E56" s="3">
        <v>5000</v>
      </c>
    </row>
    <row r="57" spans="2:15" x14ac:dyDescent="0.2">
      <c r="C57" t="s">
        <v>66</v>
      </c>
      <c r="E57" s="3">
        <v>1000</v>
      </c>
    </row>
    <row r="58" spans="2:15" x14ac:dyDescent="0.2">
      <c r="E58" s="3"/>
    </row>
    <row r="59" spans="2:15" ht="26.45" customHeight="1" x14ac:dyDescent="0.2">
      <c r="B59" s="47" t="s">
        <v>173</v>
      </c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33"/>
      <c r="N59" s="14"/>
      <c r="O59" s="14"/>
    </row>
    <row r="60" spans="2:15" ht="15" x14ac:dyDescent="0.25">
      <c r="B60" s="5" t="s">
        <v>73</v>
      </c>
      <c r="C60" s="5"/>
      <c r="D60" s="5"/>
      <c r="E60" s="5"/>
      <c r="F60" s="5"/>
      <c r="G60" s="5"/>
      <c r="H60" s="5"/>
      <c r="I60" s="5"/>
      <c r="J60" s="5"/>
      <c r="K60" s="5"/>
    </row>
    <row r="61" spans="2:15" ht="15" x14ac:dyDescent="0.25">
      <c r="B61" s="5" t="s">
        <v>74</v>
      </c>
      <c r="C61" s="5"/>
      <c r="D61" s="5"/>
      <c r="E61" s="5"/>
      <c r="F61" s="5"/>
      <c r="G61" s="5"/>
      <c r="H61" s="5"/>
      <c r="I61" s="5"/>
      <c r="J61" s="5"/>
      <c r="K61" s="5"/>
    </row>
    <row r="62" spans="2:15" ht="15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</row>
    <row r="63" spans="2:15" ht="15" x14ac:dyDescent="0.25">
      <c r="B63" s="5" t="s">
        <v>72</v>
      </c>
      <c r="C63" s="5"/>
      <c r="D63" s="5"/>
      <c r="E63" s="5"/>
      <c r="F63" s="5"/>
      <c r="G63" s="5"/>
      <c r="H63" s="5"/>
      <c r="I63" s="5"/>
      <c r="J63" s="5"/>
      <c r="K63" s="5"/>
    </row>
    <row r="64" spans="2:15" ht="15" x14ac:dyDescent="0.25">
      <c r="B64" s="5" t="s">
        <v>163</v>
      </c>
      <c r="C64" s="5"/>
      <c r="D64" s="5" t="s">
        <v>94</v>
      </c>
      <c r="E64" s="8" t="s">
        <v>68</v>
      </c>
      <c r="F64" s="10">
        <v>6000</v>
      </c>
      <c r="G64" s="5"/>
      <c r="H64" s="5"/>
      <c r="I64" s="5"/>
      <c r="J64" s="5"/>
      <c r="K64" s="5"/>
    </row>
    <row r="65" spans="2:17" ht="15" x14ac:dyDescent="0.25">
      <c r="B65" s="5"/>
      <c r="C65" s="5"/>
      <c r="D65" s="5" t="s">
        <v>95</v>
      </c>
      <c r="E65" s="5"/>
      <c r="F65" s="9">
        <v>0.2</v>
      </c>
      <c r="G65" s="5"/>
      <c r="H65" s="5"/>
      <c r="I65" s="5"/>
      <c r="J65" s="5"/>
      <c r="K65" s="5"/>
    </row>
    <row r="66" spans="2:17" ht="15" x14ac:dyDescent="0.25">
      <c r="B66" s="5" t="s">
        <v>83</v>
      </c>
      <c r="C66" s="5"/>
      <c r="D66" s="5"/>
      <c r="E66" s="5"/>
      <c r="F66" s="5"/>
      <c r="G66" s="5"/>
      <c r="H66" s="5"/>
      <c r="I66" s="5"/>
      <c r="J66" s="5"/>
      <c r="K66" s="5"/>
    </row>
    <row r="67" spans="2:17" ht="15" x14ac:dyDescent="0.25">
      <c r="B67" s="5" t="s">
        <v>84</v>
      </c>
      <c r="C67" s="5"/>
      <c r="D67" s="5"/>
      <c r="E67" s="5"/>
      <c r="F67" s="5"/>
      <c r="G67" s="5"/>
      <c r="H67" s="5"/>
      <c r="I67" s="5"/>
      <c r="J67" s="5"/>
      <c r="K67" s="5"/>
    </row>
    <row r="68" spans="2:17" ht="15" x14ac:dyDescent="0.25">
      <c r="B68" s="5"/>
      <c r="C68" s="5"/>
      <c r="D68" s="5" t="s">
        <v>96</v>
      </c>
      <c r="E68" s="5"/>
      <c r="F68" s="10">
        <v>1500</v>
      </c>
      <c r="G68" s="5"/>
      <c r="H68" s="5"/>
      <c r="I68" s="5"/>
      <c r="J68" s="5"/>
      <c r="K68" s="5"/>
    </row>
    <row r="69" spans="2:17" ht="15" x14ac:dyDescent="0.25">
      <c r="B69" s="5"/>
      <c r="C69" s="5"/>
      <c r="D69" s="5" t="s">
        <v>97</v>
      </c>
      <c r="E69" s="5"/>
      <c r="F69" s="10">
        <v>2500</v>
      </c>
      <c r="G69" s="5"/>
      <c r="H69" s="5"/>
      <c r="I69" s="5"/>
      <c r="J69" s="5"/>
      <c r="K69" s="5"/>
    </row>
    <row r="70" spans="2:17" ht="15" x14ac:dyDescent="0.25">
      <c r="B70" s="5" t="s">
        <v>80</v>
      </c>
      <c r="C70" s="5"/>
      <c r="D70" s="5"/>
      <c r="E70" s="5"/>
      <c r="F70" s="5"/>
      <c r="G70" s="5"/>
      <c r="H70" s="5"/>
      <c r="I70" s="5"/>
      <c r="J70" s="5"/>
      <c r="K70" s="5"/>
    </row>
    <row r="71" spans="2:17" ht="15" x14ac:dyDescent="0.25">
      <c r="B71" s="6" t="s">
        <v>81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14"/>
      <c r="N71" s="14"/>
      <c r="O71" s="14"/>
      <c r="P71" s="14"/>
      <c r="Q71" s="14"/>
    </row>
    <row r="72" spans="2:17" ht="27.6" customHeight="1" x14ac:dyDescent="0.25">
      <c r="B72" s="46" t="s">
        <v>82</v>
      </c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14"/>
      <c r="N72" s="14"/>
      <c r="O72" s="14"/>
      <c r="P72" s="14"/>
      <c r="Q72" s="14"/>
    </row>
  </sheetData>
  <mergeCells count="2">
    <mergeCell ref="B72:L72"/>
    <mergeCell ref="B59:L59"/>
  </mergeCells>
  <phoneticPr fontId="0" type="noConversion"/>
  <pageMargins left="0.75" right="0.75" top="1" bottom="1" header="0.5" footer="0.5"/>
  <pageSetup orientation="landscape" horizontalDpi="4294967293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1"/>
  <sheetViews>
    <sheetView zoomScale="90" zoomScaleNormal="9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M26" sqref="M26"/>
    </sheetView>
  </sheetViews>
  <sheetFormatPr defaultRowHeight="12.75" x14ac:dyDescent="0.2"/>
  <cols>
    <col min="1" max="1" width="21.140625" customWidth="1"/>
    <col min="3" max="14" width="11.28515625" bestFit="1" customWidth="1"/>
    <col min="15" max="15" width="14" customWidth="1"/>
  </cols>
  <sheetData>
    <row r="1" spans="1:15" ht="15.75" x14ac:dyDescent="0.25">
      <c r="E1" s="1" t="s">
        <v>43</v>
      </c>
      <c r="F1" s="1"/>
      <c r="G1" s="1"/>
      <c r="H1" s="1"/>
      <c r="I1" s="1"/>
      <c r="J1" s="1"/>
      <c r="K1" s="1"/>
    </row>
    <row r="3" spans="1:15" s="34" customFormat="1" x14ac:dyDescent="0.2">
      <c r="C3" s="35" t="s">
        <v>44</v>
      </c>
      <c r="D3" s="35" t="s">
        <v>45</v>
      </c>
      <c r="E3" s="35" t="s">
        <v>46</v>
      </c>
      <c r="F3" s="35" t="s">
        <v>47</v>
      </c>
      <c r="G3" s="35" t="s">
        <v>48</v>
      </c>
      <c r="H3" s="35" t="s">
        <v>49</v>
      </c>
      <c r="I3" s="35" t="s">
        <v>50</v>
      </c>
      <c r="J3" s="35" t="s">
        <v>51</v>
      </c>
      <c r="K3" s="35" t="s">
        <v>52</v>
      </c>
      <c r="L3" s="35" t="s">
        <v>53</v>
      </c>
      <c r="M3" s="35" t="s">
        <v>54</v>
      </c>
      <c r="N3" s="35" t="s">
        <v>55</v>
      </c>
      <c r="O3" s="36" t="s">
        <v>85</v>
      </c>
    </row>
    <row r="5" spans="1:15" x14ac:dyDescent="0.2">
      <c r="A5" t="s">
        <v>58</v>
      </c>
      <c r="C5" s="12">
        <f>'BUDGET DATA'!E56</f>
        <v>5000</v>
      </c>
      <c r="D5" s="12">
        <f>C73</f>
        <v>5933</v>
      </c>
      <c r="E5" s="12">
        <f t="shared" ref="E5:N5" si="0">D73</f>
        <v>7086</v>
      </c>
      <c r="F5" s="12">
        <f t="shared" si="0"/>
        <v>6214</v>
      </c>
      <c r="G5" s="12">
        <f t="shared" si="0"/>
        <v>7267</v>
      </c>
      <c r="H5" s="12">
        <f t="shared" si="0"/>
        <v>7620</v>
      </c>
      <c r="I5" s="12">
        <f t="shared" si="0"/>
        <v>6973</v>
      </c>
      <c r="J5" s="12">
        <f t="shared" si="0"/>
        <v>5906</v>
      </c>
      <c r="K5" s="12">
        <f t="shared" si="0"/>
        <v>6709</v>
      </c>
      <c r="L5" s="12">
        <f t="shared" si="0"/>
        <v>7462</v>
      </c>
      <c r="M5" s="12">
        <f t="shared" si="0"/>
        <v>8290</v>
      </c>
      <c r="N5" s="12">
        <f t="shared" si="0"/>
        <v>8143</v>
      </c>
      <c r="O5" s="12">
        <f>C5</f>
        <v>5000</v>
      </c>
    </row>
    <row r="6" spans="1:15" x14ac:dyDescent="0.2"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>
        <f t="shared" ref="O6:O11" si="1">SUM(C6:N6)</f>
        <v>0</v>
      </c>
    </row>
    <row r="7" spans="1:15" x14ac:dyDescent="0.2">
      <c r="A7" t="s">
        <v>59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>
        <f t="shared" si="1"/>
        <v>0</v>
      </c>
    </row>
    <row r="8" spans="1:15" x14ac:dyDescent="0.2">
      <c r="A8" t="s">
        <v>62</v>
      </c>
      <c r="C8" s="12">
        <f>'BUDGET DATA'!D5</f>
        <v>2200</v>
      </c>
      <c r="D8" s="12">
        <f>'BUDGET DATA'!D5</f>
        <v>2200</v>
      </c>
      <c r="E8" s="12">
        <f>D8</f>
        <v>2200</v>
      </c>
      <c r="F8" s="12">
        <f t="shared" ref="F8:N8" si="2">E8</f>
        <v>2200</v>
      </c>
      <c r="G8" s="12">
        <f t="shared" si="2"/>
        <v>2200</v>
      </c>
      <c r="H8" s="12">
        <f t="shared" si="2"/>
        <v>2200</v>
      </c>
      <c r="I8" s="12">
        <f t="shared" si="2"/>
        <v>2200</v>
      </c>
      <c r="J8" s="12">
        <f t="shared" si="2"/>
        <v>2200</v>
      </c>
      <c r="K8" s="12">
        <f t="shared" si="2"/>
        <v>2200</v>
      </c>
      <c r="L8" s="12">
        <f t="shared" si="2"/>
        <v>2200</v>
      </c>
      <c r="M8" s="12">
        <f t="shared" si="2"/>
        <v>2200</v>
      </c>
      <c r="N8" s="12">
        <f t="shared" si="2"/>
        <v>2200</v>
      </c>
      <c r="O8" s="12">
        <f>SUM(C8:N8)</f>
        <v>26400</v>
      </c>
    </row>
    <row r="9" spans="1:15" x14ac:dyDescent="0.2">
      <c r="A9" t="s">
        <v>63</v>
      </c>
      <c r="C9" s="12">
        <f>'BUDGET DATA'!D6</f>
        <v>2300</v>
      </c>
      <c r="D9" s="12">
        <f>'BUDGET DATA'!D6</f>
        <v>2300</v>
      </c>
      <c r="E9" s="12">
        <f>D9</f>
        <v>2300</v>
      </c>
      <c r="F9" s="12">
        <f t="shared" ref="F9:N9" si="3">E9</f>
        <v>2300</v>
      </c>
      <c r="G9" s="12">
        <f t="shared" si="3"/>
        <v>2300</v>
      </c>
      <c r="H9" s="12">
        <f t="shared" si="3"/>
        <v>2300</v>
      </c>
      <c r="I9" s="12">
        <f t="shared" si="3"/>
        <v>2300</v>
      </c>
      <c r="J9" s="12">
        <f t="shared" si="3"/>
        <v>2300</v>
      </c>
      <c r="K9" s="12">
        <f t="shared" si="3"/>
        <v>2300</v>
      </c>
      <c r="L9" s="12">
        <f t="shared" si="3"/>
        <v>2300</v>
      </c>
      <c r="M9" s="12">
        <f t="shared" si="3"/>
        <v>2300</v>
      </c>
      <c r="N9" s="12">
        <f t="shared" si="3"/>
        <v>2300</v>
      </c>
      <c r="O9" s="12">
        <f>SUM(C9:N9)</f>
        <v>27600</v>
      </c>
    </row>
    <row r="10" spans="1:15" x14ac:dyDescent="0.2">
      <c r="A10" t="s">
        <v>75</v>
      </c>
      <c r="C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>
        <f t="shared" si="1"/>
        <v>0</v>
      </c>
    </row>
    <row r="11" spans="1:15" x14ac:dyDescent="0.2"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>
        <f t="shared" si="1"/>
        <v>0</v>
      </c>
    </row>
    <row r="12" spans="1:15" x14ac:dyDescent="0.2">
      <c r="A12" t="s">
        <v>56</v>
      </c>
      <c r="C12" s="12">
        <f>SUM(C5:C11)</f>
        <v>9500</v>
      </c>
      <c r="D12" s="12">
        <f t="shared" ref="D12:O12" si="4">SUM(D5:D11)</f>
        <v>10433</v>
      </c>
      <c r="E12" s="12">
        <f t="shared" si="4"/>
        <v>11586</v>
      </c>
      <c r="F12" s="12">
        <f t="shared" si="4"/>
        <v>10714</v>
      </c>
      <c r="G12" s="12">
        <f t="shared" si="4"/>
        <v>11767</v>
      </c>
      <c r="H12" s="12">
        <f t="shared" si="4"/>
        <v>12120</v>
      </c>
      <c r="I12" s="12">
        <f t="shared" si="4"/>
        <v>11473</v>
      </c>
      <c r="J12" s="12">
        <f t="shared" si="4"/>
        <v>10406</v>
      </c>
      <c r="K12" s="12">
        <f t="shared" si="4"/>
        <v>11209</v>
      </c>
      <c r="L12" s="12">
        <f t="shared" si="4"/>
        <v>11962</v>
      </c>
      <c r="M12" s="12">
        <f t="shared" si="4"/>
        <v>12790</v>
      </c>
      <c r="N12" s="12">
        <f t="shared" si="4"/>
        <v>12643</v>
      </c>
      <c r="O12" s="12">
        <f t="shared" si="4"/>
        <v>59000</v>
      </c>
    </row>
    <row r="13" spans="1:15" x14ac:dyDescent="0.2"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x14ac:dyDescent="0.2">
      <c r="A14" t="s">
        <v>57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x14ac:dyDescent="0.2"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">
      <c r="A16" s="2" t="s">
        <v>6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">
      <c r="A17" t="s">
        <v>7</v>
      </c>
      <c r="C17" s="12">
        <f>'BUDGET DATA'!D11+'BUDGET DATA'!D12</f>
        <v>850</v>
      </c>
      <c r="D17" s="12">
        <f>C17</f>
        <v>850</v>
      </c>
      <c r="E17" s="12">
        <f t="shared" ref="E17:N17" si="5">D17</f>
        <v>850</v>
      </c>
      <c r="F17" s="12">
        <f t="shared" si="5"/>
        <v>850</v>
      </c>
      <c r="G17" s="12">
        <f t="shared" si="5"/>
        <v>850</v>
      </c>
      <c r="H17" s="12">
        <f t="shared" si="5"/>
        <v>850</v>
      </c>
      <c r="I17" s="12">
        <f t="shared" si="5"/>
        <v>850</v>
      </c>
      <c r="J17" s="12">
        <f t="shared" si="5"/>
        <v>850</v>
      </c>
      <c r="K17" s="12">
        <f t="shared" si="5"/>
        <v>850</v>
      </c>
      <c r="L17" s="12">
        <f t="shared" si="5"/>
        <v>850</v>
      </c>
      <c r="M17" s="12">
        <f t="shared" si="5"/>
        <v>850</v>
      </c>
      <c r="N17" s="12">
        <f t="shared" si="5"/>
        <v>850</v>
      </c>
      <c r="O17" s="12">
        <f>SUM(C17:N17)</f>
        <v>10200</v>
      </c>
    </row>
    <row r="18" spans="1:15" x14ac:dyDescent="0.2">
      <c r="A18" t="s">
        <v>8</v>
      </c>
      <c r="C18" s="12">
        <f>'BUDGET DATA'!D13</f>
        <v>125</v>
      </c>
      <c r="D18" s="12">
        <f>C18</f>
        <v>125</v>
      </c>
      <c r="E18" s="12">
        <f t="shared" ref="E18:N18" si="6">D18</f>
        <v>125</v>
      </c>
      <c r="F18" s="12">
        <f t="shared" si="6"/>
        <v>125</v>
      </c>
      <c r="G18" s="12">
        <f t="shared" si="6"/>
        <v>125</v>
      </c>
      <c r="H18" s="12">
        <f t="shared" si="6"/>
        <v>125</v>
      </c>
      <c r="I18" s="12">
        <f t="shared" si="6"/>
        <v>125</v>
      </c>
      <c r="J18" s="12">
        <f t="shared" si="6"/>
        <v>125</v>
      </c>
      <c r="K18" s="12">
        <f t="shared" si="6"/>
        <v>125</v>
      </c>
      <c r="L18" s="12">
        <f t="shared" si="6"/>
        <v>125</v>
      </c>
      <c r="M18" s="12">
        <f t="shared" si="6"/>
        <v>125</v>
      </c>
      <c r="N18" s="12">
        <f t="shared" si="6"/>
        <v>125</v>
      </c>
      <c r="O18" s="12">
        <f t="shared" ref="O18:O67" si="7">SUM(C18:N18)</f>
        <v>1500</v>
      </c>
    </row>
    <row r="19" spans="1:15" x14ac:dyDescent="0.2">
      <c r="A19" t="s">
        <v>9</v>
      </c>
      <c r="C19" s="12">
        <f>'BUDGET DATA'!D14</f>
        <v>75</v>
      </c>
      <c r="D19" s="12">
        <f>C19</f>
        <v>75</v>
      </c>
      <c r="E19" s="12">
        <f t="shared" ref="E19:N20" si="8">D19</f>
        <v>75</v>
      </c>
      <c r="F19" s="12">
        <f t="shared" si="8"/>
        <v>75</v>
      </c>
      <c r="G19" s="12">
        <f t="shared" si="8"/>
        <v>75</v>
      </c>
      <c r="H19" s="12">
        <f t="shared" si="8"/>
        <v>75</v>
      </c>
      <c r="I19" s="12">
        <f t="shared" si="8"/>
        <v>75</v>
      </c>
      <c r="J19" s="12">
        <f t="shared" si="8"/>
        <v>75</v>
      </c>
      <c r="K19" s="12">
        <f t="shared" si="8"/>
        <v>75</v>
      </c>
      <c r="L19" s="12">
        <f t="shared" si="8"/>
        <v>75</v>
      </c>
      <c r="M19" s="12">
        <f t="shared" si="8"/>
        <v>75</v>
      </c>
      <c r="N19" s="12">
        <f t="shared" si="8"/>
        <v>75</v>
      </c>
      <c r="O19" s="12">
        <f t="shared" si="7"/>
        <v>900</v>
      </c>
    </row>
    <row r="20" spans="1:15" x14ac:dyDescent="0.2">
      <c r="A20" t="s">
        <v>10</v>
      </c>
      <c r="C20" s="12"/>
      <c r="D20" s="12"/>
      <c r="E20" s="12">
        <f>'BUDGET DATA'!D15</f>
        <v>1800</v>
      </c>
      <c r="F20" s="12"/>
      <c r="G20" s="12"/>
      <c r="H20" s="12">
        <f>'BUDGET DATA'!D15</f>
        <v>1800</v>
      </c>
      <c r="I20" s="12"/>
      <c r="J20" s="12"/>
      <c r="K20" s="12"/>
      <c r="L20" s="12"/>
      <c r="M20" s="12"/>
      <c r="N20" s="12"/>
      <c r="O20" s="12">
        <f t="shared" si="7"/>
        <v>3600</v>
      </c>
    </row>
    <row r="21" spans="1:15" x14ac:dyDescent="0.2">
      <c r="A21" t="s">
        <v>11</v>
      </c>
      <c r="C21" s="12">
        <f>'BUDGET DATA'!D16</f>
        <v>55</v>
      </c>
      <c r="D21" s="12">
        <f>C21</f>
        <v>55</v>
      </c>
      <c r="E21" s="12">
        <f t="shared" ref="E21:N22" si="9">D21</f>
        <v>55</v>
      </c>
      <c r="F21" s="12">
        <f t="shared" si="9"/>
        <v>55</v>
      </c>
      <c r="G21" s="12">
        <f t="shared" si="9"/>
        <v>55</v>
      </c>
      <c r="H21" s="12">
        <f t="shared" si="9"/>
        <v>55</v>
      </c>
      <c r="I21" s="12">
        <f t="shared" si="9"/>
        <v>55</v>
      </c>
      <c r="J21" s="12">
        <f t="shared" si="9"/>
        <v>55</v>
      </c>
      <c r="K21" s="12">
        <f t="shared" si="9"/>
        <v>55</v>
      </c>
      <c r="L21" s="12">
        <f t="shared" si="9"/>
        <v>55</v>
      </c>
      <c r="M21" s="12">
        <f t="shared" si="9"/>
        <v>55</v>
      </c>
      <c r="N21" s="12">
        <f t="shared" si="9"/>
        <v>55</v>
      </c>
      <c r="O21" s="12">
        <f t="shared" si="7"/>
        <v>660</v>
      </c>
    </row>
    <row r="22" spans="1:15" x14ac:dyDescent="0.2">
      <c r="A22" t="s">
        <v>12</v>
      </c>
      <c r="C22" s="12">
        <f>'BUDGET DATA'!D17</f>
        <v>45</v>
      </c>
      <c r="D22" s="12">
        <f>C22</f>
        <v>45</v>
      </c>
      <c r="E22" s="12">
        <f t="shared" si="9"/>
        <v>45</v>
      </c>
      <c r="F22" s="12">
        <f t="shared" si="9"/>
        <v>45</v>
      </c>
      <c r="G22" s="12">
        <f t="shared" si="9"/>
        <v>45</v>
      </c>
      <c r="H22" s="12">
        <f t="shared" si="9"/>
        <v>45</v>
      </c>
      <c r="I22" s="12">
        <f t="shared" si="9"/>
        <v>45</v>
      </c>
      <c r="J22" s="12">
        <f t="shared" si="9"/>
        <v>45</v>
      </c>
      <c r="K22" s="12">
        <f t="shared" si="9"/>
        <v>45</v>
      </c>
      <c r="L22" s="12">
        <f t="shared" si="9"/>
        <v>45</v>
      </c>
      <c r="M22" s="12">
        <f t="shared" si="9"/>
        <v>45</v>
      </c>
      <c r="N22" s="12">
        <f t="shared" si="9"/>
        <v>45</v>
      </c>
      <c r="O22" s="12">
        <f t="shared" si="7"/>
        <v>540</v>
      </c>
    </row>
    <row r="23" spans="1:15" x14ac:dyDescent="0.2">
      <c r="A23" t="s">
        <v>13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>
        <f>'BUDGET DATA'!D18</f>
        <v>900</v>
      </c>
      <c r="N23" s="12"/>
      <c r="O23" s="12">
        <f t="shared" si="7"/>
        <v>900</v>
      </c>
    </row>
    <row r="24" spans="1:15" x14ac:dyDescent="0.2">
      <c r="A24" t="s">
        <v>27</v>
      </c>
      <c r="C24" s="12">
        <f>'BUDGET DATA'!D19</f>
        <v>50</v>
      </c>
      <c r="D24" s="12">
        <f>C24</f>
        <v>50</v>
      </c>
      <c r="E24" s="12">
        <f t="shared" ref="E24:N24" si="10">D24</f>
        <v>50</v>
      </c>
      <c r="F24" s="12">
        <f t="shared" si="10"/>
        <v>50</v>
      </c>
      <c r="G24" s="12">
        <f t="shared" si="10"/>
        <v>50</v>
      </c>
      <c r="H24" s="12">
        <f t="shared" si="10"/>
        <v>50</v>
      </c>
      <c r="I24" s="12">
        <f t="shared" si="10"/>
        <v>50</v>
      </c>
      <c r="J24" s="12">
        <f t="shared" si="10"/>
        <v>50</v>
      </c>
      <c r="K24" s="12">
        <f t="shared" si="10"/>
        <v>50</v>
      </c>
      <c r="L24" s="12">
        <f t="shared" si="10"/>
        <v>50</v>
      </c>
      <c r="M24" s="12">
        <f t="shared" si="10"/>
        <v>50</v>
      </c>
      <c r="N24" s="12">
        <f t="shared" si="10"/>
        <v>50</v>
      </c>
      <c r="O24" s="12">
        <f t="shared" si="7"/>
        <v>600</v>
      </c>
    </row>
    <row r="25" spans="1:15" x14ac:dyDescent="0.2"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>
        <f t="shared" si="7"/>
        <v>0</v>
      </c>
    </row>
    <row r="26" spans="1:15" x14ac:dyDescent="0.2">
      <c r="A26" s="2" t="s">
        <v>76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>
        <f t="shared" si="7"/>
        <v>0</v>
      </c>
    </row>
    <row r="27" spans="1:15" x14ac:dyDescent="0.2">
      <c r="A27" t="s">
        <v>15</v>
      </c>
      <c r="C27" s="12">
        <f>'BUDGET DATA'!D21</f>
        <v>600</v>
      </c>
      <c r="D27" s="12">
        <f>C27</f>
        <v>600</v>
      </c>
      <c r="E27" s="12">
        <f t="shared" ref="E27:N27" si="11">D27</f>
        <v>600</v>
      </c>
      <c r="F27" s="12">
        <f t="shared" si="11"/>
        <v>600</v>
      </c>
      <c r="G27" s="12">
        <f t="shared" si="11"/>
        <v>600</v>
      </c>
      <c r="H27" s="12">
        <f t="shared" si="11"/>
        <v>600</v>
      </c>
      <c r="I27" s="12">
        <f t="shared" si="11"/>
        <v>600</v>
      </c>
      <c r="J27" s="12">
        <f t="shared" si="11"/>
        <v>600</v>
      </c>
      <c r="K27" s="12">
        <f t="shared" si="11"/>
        <v>600</v>
      </c>
      <c r="L27" s="12">
        <f t="shared" si="11"/>
        <v>600</v>
      </c>
      <c r="M27" s="12">
        <f t="shared" si="11"/>
        <v>600</v>
      </c>
      <c r="N27" s="12">
        <f t="shared" si="11"/>
        <v>600</v>
      </c>
      <c r="O27" s="12">
        <f t="shared" si="7"/>
        <v>7200</v>
      </c>
    </row>
    <row r="28" spans="1:15" x14ac:dyDescent="0.2">
      <c r="A28" t="s">
        <v>16</v>
      </c>
      <c r="C28" s="12">
        <f>'BUDGET DATA'!D22</f>
        <v>160</v>
      </c>
      <c r="D28" s="12">
        <f>C28</f>
        <v>160</v>
      </c>
      <c r="E28" s="12">
        <f t="shared" ref="E28:N28" si="12">D28</f>
        <v>160</v>
      </c>
      <c r="F28" s="12">
        <f t="shared" si="12"/>
        <v>160</v>
      </c>
      <c r="G28" s="12">
        <f t="shared" si="12"/>
        <v>160</v>
      </c>
      <c r="H28" s="12">
        <f t="shared" si="12"/>
        <v>160</v>
      </c>
      <c r="I28" s="12">
        <f t="shared" si="12"/>
        <v>160</v>
      </c>
      <c r="J28" s="12">
        <f t="shared" si="12"/>
        <v>160</v>
      </c>
      <c r="K28" s="12">
        <f t="shared" si="12"/>
        <v>160</v>
      </c>
      <c r="L28" s="12">
        <f t="shared" si="12"/>
        <v>160</v>
      </c>
      <c r="M28" s="12">
        <f t="shared" si="12"/>
        <v>160</v>
      </c>
      <c r="N28" s="12">
        <f t="shared" si="12"/>
        <v>160</v>
      </c>
      <c r="O28" s="12">
        <f t="shared" si="7"/>
        <v>1920</v>
      </c>
    </row>
    <row r="29" spans="1:15" x14ac:dyDescent="0.2"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>
        <f t="shared" si="7"/>
        <v>0</v>
      </c>
    </row>
    <row r="30" spans="1:15" x14ac:dyDescent="0.2">
      <c r="A30" s="2" t="s">
        <v>17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>
        <f t="shared" si="7"/>
        <v>0</v>
      </c>
    </row>
    <row r="31" spans="1:15" x14ac:dyDescent="0.2">
      <c r="A31" t="s">
        <v>18</v>
      </c>
      <c r="C31" s="12"/>
      <c r="D31" s="12"/>
      <c r="E31" s="12"/>
      <c r="F31" s="12"/>
      <c r="G31" s="12">
        <f>'BUDGET DATA'!D25</f>
        <v>400</v>
      </c>
      <c r="H31" s="12"/>
      <c r="I31" s="12"/>
      <c r="J31" s="12"/>
      <c r="K31" s="12">
        <f>G31</f>
        <v>400</v>
      </c>
      <c r="L31" s="12"/>
      <c r="M31" s="12"/>
      <c r="N31" s="12"/>
      <c r="O31" s="12">
        <f t="shared" si="7"/>
        <v>800</v>
      </c>
    </row>
    <row r="32" spans="1:15" x14ac:dyDescent="0.2">
      <c r="A32" t="s">
        <v>19</v>
      </c>
      <c r="C32" s="12">
        <f>'BUDGET DATA'!D26</f>
        <v>150</v>
      </c>
      <c r="D32" s="12">
        <f>C32</f>
        <v>150</v>
      </c>
      <c r="E32" s="12">
        <f t="shared" ref="E32:N32" si="13">D32</f>
        <v>150</v>
      </c>
      <c r="F32" s="12">
        <f t="shared" si="13"/>
        <v>150</v>
      </c>
      <c r="G32" s="12">
        <f t="shared" si="13"/>
        <v>150</v>
      </c>
      <c r="H32" s="12">
        <f t="shared" si="13"/>
        <v>150</v>
      </c>
      <c r="I32" s="12">
        <f t="shared" si="13"/>
        <v>150</v>
      </c>
      <c r="J32" s="12">
        <f t="shared" si="13"/>
        <v>150</v>
      </c>
      <c r="K32" s="12">
        <f t="shared" si="13"/>
        <v>150</v>
      </c>
      <c r="L32" s="12">
        <f t="shared" si="13"/>
        <v>150</v>
      </c>
      <c r="M32" s="12">
        <f t="shared" si="13"/>
        <v>150</v>
      </c>
      <c r="N32" s="12">
        <f t="shared" si="13"/>
        <v>150</v>
      </c>
      <c r="O32" s="12">
        <f t="shared" si="7"/>
        <v>1800</v>
      </c>
    </row>
    <row r="33" spans="1:15" x14ac:dyDescent="0.2">
      <c r="A33" t="s">
        <v>20</v>
      </c>
      <c r="C33" s="12">
        <f>'BUDGET DATA'!D27</f>
        <v>20</v>
      </c>
      <c r="D33" s="12"/>
      <c r="E33" s="12"/>
      <c r="F33" s="12">
        <f>C33</f>
        <v>20</v>
      </c>
      <c r="G33" s="12"/>
      <c r="H33" s="12"/>
      <c r="I33" s="12">
        <f>F33</f>
        <v>20</v>
      </c>
      <c r="J33" s="12"/>
      <c r="K33" s="12"/>
      <c r="L33" s="12">
        <f>I33</f>
        <v>20</v>
      </c>
      <c r="M33" s="12"/>
      <c r="N33" s="12"/>
      <c r="O33" s="12">
        <f t="shared" si="7"/>
        <v>80</v>
      </c>
    </row>
    <row r="34" spans="1:15" x14ac:dyDescent="0.2">
      <c r="A34" t="s">
        <v>21</v>
      </c>
      <c r="C34" s="12">
        <f>'BUDGET DATA'!D28</f>
        <v>80</v>
      </c>
      <c r="D34" s="12"/>
      <c r="E34" s="12"/>
      <c r="F34" s="12">
        <f>C34</f>
        <v>80</v>
      </c>
      <c r="G34" s="12"/>
      <c r="H34" s="12"/>
      <c r="I34" s="12">
        <f>F34</f>
        <v>80</v>
      </c>
      <c r="J34" s="12"/>
      <c r="K34" s="12"/>
      <c r="L34" s="12">
        <f>I34</f>
        <v>80</v>
      </c>
      <c r="M34" s="12"/>
      <c r="N34" s="12"/>
      <c r="O34" s="12">
        <f t="shared" si="7"/>
        <v>320</v>
      </c>
    </row>
    <row r="35" spans="1:15" x14ac:dyDescent="0.2">
      <c r="A35" s="11" t="s">
        <v>167</v>
      </c>
      <c r="C35" s="12">
        <f>'BUDGET DATA'!D29</f>
        <v>145</v>
      </c>
      <c r="D35" s="12">
        <f>C35</f>
        <v>145</v>
      </c>
      <c r="E35" s="12">
        <f t="shared" ref="E35:N35" si="14">D35</f>
        <v>145</v>
      </c>
      <c r="F35" s="12">
        <f t="shared" si="14"/>
        <v>145</v>
      </c>
      <c r="G35" s="12">
        <f t="shared" si="14"/>
        <v>145</v>
      </c>
      <c r="H35" s="12">
        <f t="shared" si="14"/>
        <v>145</v>
      </c>
      <c r="I35" s="12">
        <f t="shared" si="14"/>
        <v>145</v>
      </c>
      <c r="J35" s="12">
        <f t="shared" si="14"/>
        <v>145</v>
      </c>
      <c r="K35" s="12">
        <f t="shared" si="14"/>
        <v>145</v>
      </c>
      <c r="L35" s="12">
        <f t="shared" si="14"/>
        <v>145</v>
      </c>
      <c r="M35" s="12">
        <f t="shared" si="14"/>
        <v>145</v>
      </c>
      <c r="N35" s="12">
        <f t="shared" si="14"/>
        <v>145</v>
      </c>
      <c r="O35" s="12">
        <f t="shared" si="7"/>
        <v>1740</v>
      </c>
    </row>
    <row r="36" spans="1:15" x14ac:dyDescent="0.2"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>
        <f t="shared" si="7"/>
        <v>0</v>
      </c>
    </row>
    <row r="37" spans="1:15" x14ac:dyDescent="0.2">
      <c r="A37" s="2" t="s">
        <v>23</v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>
        <f t="shared" si="7"/>
        <v>0</v>
      </c>
    </row>
    <row r="38" spans="1:15" x14ac:dyDescent="0.2">
      <c r="A38" t="s">
        <v>24</v>
      </c>
      <c r="C38" s="12">
        <f>'BUDGET DATA'!D32</f>
        <v>210</v>
      </c>
      <c r="D38" s="12">
        <f>C38</f>
        <v>210</v>
      </c>
      <c r="E38" s="12">
        <f t="shared" ref="E38:N38" si="15">D38</f>
        <v>210</v>
      </c>
      <c r="F38" s="12">
        <f t="shared" si="15"/>
        <v>210</v>
      </c>
      <c r="G38" s="12">
        <f t="shared" si="15"/>
        <v>210</v>
      </c>
      <c r="H38" s="12">
        <f t="shared" si="15"/>
        <v>210</v>
      </c>
      <c r="I38" s="12">
        <f t="shared" si="15"/>
        <v>210</v>
      </c>
      <c r="J38" s="12">
        <f t="shared" si="15"/>
        <v>210</v>
      </c>
      <c r="K38" s="12">
        <f t="shared" si="15"/>
        <v>210</v>
      </c>
      <c r="L38" s="12">
        <f t="shared" si="15"/>
        <v>210</v>
      </c>
      <c r="M38" s="12">
        <f t="shared" si="15"/>
        <v>210</v>
      </c>
      <c r="N38" s="12">
        <f t="shared" si="15"/>
        <v>210</v>
      </c>
      <c r="O38" s="12">
        <f t="shared" si="7"/>
        <v>2520</v>
      </c>
    </row>
    <row r="39" spans="1:15" x14ac:dyDescent="0.2">
      <c r="A39" t="s">
        <v>25</v>
      </c>
      <c r="C39" s="12">
        <f>'BUDGET DATA'!D33</f>
        <v>135</v>
      </c>
      <c r="D39" s="12">
        <f>C39</f>
        <v>135</v>
      </c>
      <c r="E39" s="12">
        <f t="shared" ref="E39:N39" si="16">D39</f>
        <v>135</v>
      </c>
      <c r="F39" s="12">
        <f t="shared" si="16"/>
        <v>135</v>
      </c>
      <c r="G39" s="12">
        <f t="shared" si="16"/>
        <v>135</v>
      </c>
      <c r="H39" s="12">
        <f t="shared" si="16"/>
        <v>135</v>
      </c>
      <c r="I39" s="12">
        <f t="shared" si="16"/>
        <v>135</v>
      </c>
      <c r="J39" s="12">
        <f t="shared" si="16"/>
        <v>135</v>
      </c>
      <c r="K39" s="12">
        <f t="shared" si="16"/>
        <v>135</v>
      </c>
      <c r="L39" s="12">
        <f t="shared" si="16"/>
        <v>135</v>
      </c>
      <c r="M39" s="12">
        <f t="shared" si="16"/>
        <v>135</v>
      </c>
      <c r="N39" s="12">
        <f t="shared" si="16"/>
        <v>135</v>
      </c>
      <c r="O39" s="12">
        <f t="shared" si="7"/>
        <v>1620</v>
      </c>
    </row>
    <row r="40" spans="1:15" x14ac:dyDescent="0.2">
      <c r="A40" t="s">
        <v>9</v>
      </c>
      <c r="C40" s="12"/>
      <c r="D40" s="12"/>
      <c r="E40" s="12">
        <f>'BUDGET DATA'!D34</f>
        <v>225</v>
      </c>
      <c r="F40" s="12"/>
      <c r="H40" s="12"/>
      <c r="I40" s="12"/>
      <c r="J40" s="12"/>
      <c r="K40" s="12"/>
      <c r="L40" s="12">
        <f>'BUDGET DATA'!D34</f>
        <v>225</v>
      </c>
      <c r="M40" s="12"/>
      <c r="N40" s="12"/>
      <c r="O40" s="12">
        <f t="shared" si="7"/>
        <v>450</v>
      </c>
    </row>
    <row r="41" spans="1:15" x14ac:dyDescent="0.2">
      <c r="A41" t="s">
        <v>26</v>
      </c>
      <c r="C41" s="12">
        <f>'BUDGET DATA'!D35</f>
        <v>60</v>
      </c>
      <c r="D41" s="12">
        <f>C41</f>
        <v>60</v>
      </c>
      <c r="E41" s="12">
        <f t="shared" ref="E41:N41" si="17">D41</f>
        <v>60</v>
      </c>
      <c r="F41" s="12">
        <f t="shared" si="17"/>
        <v>60</v>
      </c>
      <c r="G41" s="12">
        <f t="shared" si="17"/>
        <v>60</v>
      </c>
      <c r="H41" s="12">
        <f t="shared" si="17"/>
        <v>60</v>
      </c>
      <c r="I41" s="12">
        <f t="shared" si="17"/>
        <v>60</v>
      </c>
      <c r="J41" s="12">
        <f t="shared" si="17"/>
        <v>60</v>
      </c>
      <c r="K41" s="12">
        <f t="shared" si="17"/>
        <v>60</v>
      </c>
      <c r="L41" s="12">
        <f t="shared" si="17"/>
        <v>60</v>
      </c>
      <c r="M41" s="12">
        <f t="shared" si="17"/>
        <v>60</v>
      </c>
      <c r="N41" s="12">
        <f t="shared" si="17"/>
        <v>60</v>
      </c>
      <c r="O41" s="12">
        <f t="shared" si="7"/>
        <v>720</v>
      </c>
    </row>
    <row r="42" spans="1:15" x14ac:dyDescent="0.2">
      <c r="A42" t="s">
        <v>27</v>
      </c>
      <c r="C42" s="12">
        <f>'BUDGET DATA'!D36</f>
        <v>80</v>
      </c>
      <c r="D42" s="12">
        <f>C42</f>
        <v>80</v>
      </c>
      <c r="E42" s="12">
        <f t="shared" ref="E42:N42" si="18">D42</f>
        <v>80</v>
      </c>
      <c r="F42" s="12">
        <f t="shared" si="18"/>
        <v>80</v>
      </c>
      <c r="G42" s="12">
        <f t="shared" si="18"/>
        <v>80</v>
      </c>
      <c r="H42" s="12">
        <f t="shared" si="18"/>
        <v>80</v>
      </c>
      <c r="I42" s="12">
        <f t="shared" si="18"/>
        <v>80</v>
      </c>
      <c r="J42" s="12">
        <f t="shared" si="18"/>
        <v>80</v>
      </c>
      <c r="K42" s="12">
        <f t="shared" si="18"/>
        <v>80</v>
      </c>
      <c r="L42" s="12">
        <f t="shared" si="18"/>
        <v>80</v>
      </c>
      <c r="M42" s="12">
        <f t="shared" si="18"/>
        <v>80</v>
      </c>
      <c r="N42" s="12">
        <f t="shared" si="18"/>
        <v>80</v>
      </c>
      <c r="O42" s="12">
        <f t="shared" si="7"/>
        <v>960</v>
      </c>
    </row>
    <row r="43" spans="1:15" x14ac:dyDescent="0.2"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>
        <f t="shared" si="7"/>
        <v>0</v>
      </c>
    </row>
    <row r="44" spans="1:15" x14ac:dyDescent="0.2">
      <c r="A44" s="2" t="s">
        <v>28</v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>
        <f t="shared" si="7"/>
        <v>0</v>
      </c>
    </row>
    <row r="45" spans="1:15" x14ac:dyDescent="0.2">
      <c r="A45" t="s">
        <v>29</v>
      </c>
      <c r="C45" s="12">
        <f>'BUDGET DATA'!D39</f>
        <v>75</v>
      </c>
      <c r="D45" s="12">
        <f>C45</f>
        <v>75</v>
      </c>
      <c r="E45" s="12">
        <f t="shared" ref="E45:N45" si="19">D45</f>
        <v>75</v>
      </c>
      <c r="F45" s="12">
        <f t="shared" si="19"/>
        <v>75</v>
      </c>
      <c r="G45" s="12">
        <f t="shared" si="19"/>
        <v>75</v>
      </c>
      <c r="H45" s="12">
        <f t="shared" si="19"/>
        <v>75</v>
      </c>
      <c r="I45" s="12">
        <f t="shared" si="19"/>
        <v>75</v>
      </c>
      <c r="J45" s="12">
        <f t="shared" si="19"/>
        <v>75</v>
      </c>
      <c r="K45" s="12">
        <f t="shared" si="19"/>
        <v>75</v>
      </c>
      <c r="L45" s="12">
        <f t="shared" si="19"/>
        <v>75</v>
      </c>
      <c r="M45" s="12">
        <f t="shared" si="19"/>
        <v>75</v>
      </c>
      <c r="N45" s="12">
        <f t="shared" si="19"/>
        <v>75</v>
      </c>
      <c r="O45" s="12">
        <f t="shared" si="7"/>
        <v>900</v>
      </c>
    </row>
    <row r="46" spans="1:15" x14ac:dyDescent="0.2">
      <c r="A46" t="s">
        <v>30</v>
      </c>
      <c r="C46" s="12"/>
      <c r="D46" s="12"/>
      <c r="E46" s="12"/>
      <c r="F46" s="12"/>
      <c r="G46" s="12"/>
      <c r="H46" s="12"/>
      <c r="I46" s="12"/>
      <c r="J46" s="12">
        <f>'BUDGET DATA'!D40</f>
        <v>350</v>
      </c>
      <c r="K46" s="12"/>
      <c r="L46" s="12"/>
      <c r="M46" s="12"/>
      <c r="N46" s="12"/>
      <c r="O46" s="12">
        <f t="shared" si="7"/>
        <v>350</v>
      </c>
    </row>
    <row r="47" spans="1:15" x14ac:dyDescent="0.2">
      <c r="A47" t="s">
        <v>31</v>
      </c>
      <c r="C47" s="12"/>
      <c r="D47" s="12"/>
      <c r="E47" s="12"/>
      <c r="F47" s="12"/>
      <c r="G47" s="12"/>
      <c r="H47" s="12"/>
      <c r="I47" s="12">
        <f>'BUDGET DATA'!D41</f>
        <v>2000</v>
      </c>
      <c r="J47" s="12"/>
      <c r="K47" s="12"/>
      <c r="L47" s="12"/>
      <c r="M47" s="12"/>
      <c r="N47" s="12"/>
      <c r="O47" s="12">
        <f t="shared" si="7"/>
        <v>2000</v>
      </c>
    </row>
    <row r="48" spans="1:15" x14ac:dyDescent="0.2">
      <c r="A48" t="s">
        <v>32</v>
      </c>
      <c r="C48" s="12"/>
      <c r="D48" s="12"/>
      <c r="E48" s="12"/>
      <c r="F48" s="12"/>
      <c r="G48" s="12">
        <f>'BUDGET DATA'!D42</f>
        <v>400</v>
      </c>
      <c r="H48" s="12"/>
      <c r="I48" s="12"/>
      <c r="J48" s="12"/>
      <c r="K48" s="12"/>
      <c r="L48" s="12"/>
      <c r="M48" s="12">
        <f>'BUDGET DATA'!D42</f>
        <v>400</v>
      </c>
      <c r="N48" s="12"/>
      <c r="O48" s="12">
        <f t="shared" si="7"/>
        <v>800</v>
      </c>
    </row>
    <row r="49" spans="1:15" x14ac:dyDescent="0.2">
      <c r="A49" t="s">
        <v>33</v>
      </c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>
        <f>'BUDGET DATA'!D43</f>
        <v>1300</v>
      </c>
      <c r="O49" s="12">
        <f t="shared" si="7"/>
        <v>1300</v>
      </c>
    </row>
    <row r="50" spans="1:15" x14ac:dyDescent="0.2">
      <c r="A50" t="s">
        <v>34</v>
      </c>
      <c r="C50" s="12">
        <f>'BUDGET DATA'!D44</f>
        <v>90</v>
      </c>
      <c r="D50" s="12">
        <f>C50</f>
        <v>90</v>
      </c>
      <c r="E50" s="12">
        <f t="shared" ref="E50:N50" si="20">D50</f>
        <v>90</v>
      </c>
      <c r="F50" s="12">
        <f t="shared" si="20"/>
        <v>90</v>
      </c>
      <c r="G50" s="12">
        <f t="shared" si="20"/>
        <v>90</v>
      </c>
      <c r="H50" s="12">
        <f t="shared" si="20"/>
        <v>90</v>
      </c>
      <c r="I50" s="12">
        <f t="shared" si="20"/>
        <v>90</v>
      </c>
      <c r="J50" s="12">
        <f t="shared" si="20"/>
        <v>90</v>
      </c>
      <c r="K50" s="12">
        <f t="shared" si="20"/>
        <v>90</v>
      </c>
      <c r="L50" s="12">
        <f t="shared" si="20"/>
        <v>90</v>
      </c>
      <c r="M50" s="12">
        <f t="shared" si="20"/>
        <v>90</v>
      </c>
      <c r="N50" s="12">
        <f t="shared" si="20"/>
        <v>90</v>
      </c>
      <c r="O50" s="12">
        <f t="shared" si="7"/>
        <v>1080</v>
      </c>
    </row>
    <row r="51" spans="1:15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>
        <f t="shared" si="7"/>
        <v>0</v>
      </c>
    </row>
    <row r="52" spans="1:15" x14ac:dyDescent="0.2">
      <c r="A52" s="2" t="s">
        <v>35</v>
      </c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>
        <f t="shared" si="7"/>
        <v>0</v>
      </c>
    </row>
    <row r="53" spans="1:15" x14ac:dyDescent="0.2">
      <c r="A53" t="s">
        <v>36</v>
      </c>
      <c r="C53" s="12">
        <f>'BUDGET DATA'!D47*0.5</f>
        <v>120</v>
      </c>
      <c r="D53" s="12"/>
      <c r="E53" s="12"/>
      <c r="F53" s="12"/>
      <c r="G53" s="12"/>
      <c r="H53" s="12"/>
      <c r="I53" s="12">
        <f>'BUDGET DATA'!D47*0.5</f>
        <v>120</v>
      </c>
      <c r="J53" s="12"/>
      <c r="K53" s="12"/>
      <c r="L53" s="12"/>
      <c r="M53" s="12"/>
      <c r="N53" s="12"/>
      <c r="O53" s="12">
        <f t="shared" si="7"/>
        <v>240</v>
      </c>
    </row>
    <row r="54" spans="1:15" x14ac:dyDescent="0.2">
      <c r="A54" t="s">
        <v>38</v>
      </c>
      <c r="C54" s="12">
        <f>'BUDGET DATA'!D48*0.2</f>
        <v>8</v>
      </c>
      <c r="D54" s="12">
        <f>C54</f>
        <v>8</v>
      </c>
      <c r="E54" s="12">
        <f t="shared" ref="E54:N54" si="21">D54</f>
        <v>8</v>
      </c>
      <c r="F54" s="12">
        <f t="shared" si="21"/>
        <v>8</v>
      </c>
      <c r="G54" s="12">
        <f t="shared" si="21"/>
        <v>8</v>
      </c>
      <c r="H54" s="12">
        <f t="shared" si="21"/>
        <v>8</v>
      </c>
      <c r="I54" s="12">
        <f t="shared" si="21"/>
        <v>8</v>
      </c>
      <c r="J54" s="12">
        <f t="shared" si="21"/>
        <v>8</v>
      </c>
      <c r="K54" s="12">
        <f t="shared" si="21"/>
        <v>8</v>
      </c>
      <c r="L54" s="12">
        <f t="shared" si="21"/>
        <v>8</v>
      </c>
      <c r="M54" s="12">
        <f t="shared" si="21"/>
        <v>8</v>
      </c>
      <c r="N54" s="12">
        <f t="shared" si="21"/>
        <v>8</v>
      </c>
      <c r="O54" s="12">
        <f t="shared" si="7"/>
        <v>96</v>
      </c>
    </row>
    <row r="55" spans="1:15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>
        <f t="shared" si="7"/>
        <v>0</v>
      </c>
    </row>
    <row r="56" spans="1:15" x14ac:dyDescent="0.2">
      <c r="A56" s="2" t="s">
        <v>39</v>
      </c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>
        <f t="shared" si="7"/>
        <v>0</v>
      </c>
    </row>
    <row r="57" spans="1:15" x14ac:dyDescent="0.2">
      <c r="A57" t="s">
        <v>40</v>
      </c>
      <c r="C57" s="12">
        <f>'BUDGET DATA'!D51</f>
        <v>200</v>
      </c>
      <c r="D57" s="12">
        <f>C57</f>
        <v>200</v>
      </c>
      <c r="E57" s="12">
        <f t="shared" ref="E57:N57" si="22">D57</f>
        <v>200</v>
      </c>
      <c r="F57" s="12">
        <f t="shared" si="22"/>
        <v>200</v>
      </c>
      <c r="G57" s="12">
        <f t="shared" si="22"/>
        <v>200</v>
      </c>
      <c r="H57" s="12">
        <f t="shared" si="22"/>
        <v>200</v>
      </c>
      <c r="I57" s="12">
        <f t="shared" si="22"/>
        <v>200</v>
      </c>
      <c r="J57" s="12">
        <f t="shared" si="22"/>
        <v>200</v>
      </c>
      <c r="K57" s="12">
        <f t="shared" si="22"/>
        <v>200</v>
      </c>
      <c r="L57" s="12">
        <f t="shared" si="22"/>
        <v>200</v>
      </c>
      <c r="M57" s="12">
        <f t="shared" si="22"/>
        <v>200</v>
      </c>
      <c r="N57" s="12">
        <f t="shared" si="22"/>
        <v>200</v>
      </c>
      <c r="O57" s="12">
        <f t="shared" si="7"/>
        <v>2400</v>
      </c>
    </row>
    <row r="58" spans="1:15" x14ac:dyDescent="0.2">
      <c r="A58" t="s">
        <v>41</v>
      </c>
      <c r="C58" s="12">
        <f>'BUDGET DATA'!D52</f>
        <v>54</v>
      </c>
      <c r="D58" s="12">
        <f>C58</f>
        <v>54</v>
      </c>
      <c r="E58" s="12">
        <f t="shared" ref="E58:N58" si="23">D58</f>
        <v>54</v>
      </c>
      <c r="F58" s="12">
        <f t="shared" si="23"/>
        <v>54</v>
      </c>
      <c r="G58" s="12">
        <f t="shared" si="23"/>
        <v>54</v>
      </c>
      <c r="H58" s="12">
        <f t="shared" si="23"/>
        <v>54</v>
      </c>
      <c r="I58" s="12">
        <f t="shared" si="23"/>
        <v>54</v>
      </c>
      <c r="J58" s="12">
        <f t="shared" si="23"/>
        <v>54</v>
      </c>
      <c r="K58" s="12">
        <f t="shared" si="23"/>
        <v>54</v>
      </c>
      <c r="L58" s="12">
        <f t="shared" si="23"/>
        <v>54</v>
      </c>
      <c r="M58" s="12">
        <f t="shared" si="23"/>
        <v>54</v>
      </c>
      <c r="N58" s="12">
        <f t="shared" si="23"/>
        <v>54</v>
      </c>
      <c r="O58" s="12">
        <f t="shared" si="7"/>
        <v>648</v>
      </c>
    </row>
    <row r="59" spans="1:15" x14ac:dyDescent="0.2">
      <c r="A59" t="s">
        <v>42</v>
      </c>
      <c r="C59" s="12">
        <f>'BUDGET DATA'!D53</f>
        <v>180</v>
      </c>
      <c r="D59" s="12">
        <f>C59</f>
        <v>180</v>
      </c>
      <c r="E59" s="12">
        <f t="shared" ref="E59:N59" si="24">D59</f>
        <v>180</v>
      </c>
      <c r="F59" s="12">
        <f t="shared" si="24"/>
        <v>180</v>
      </c>
      <c r="G59" s="12">
        <f t="shared" si="24"/>
        <v>180</v>
      </c>
      <c r="H59" s="12">
        <f t="shared" si="24"/>
        <v>180</v>
      </c>
      <c r="I59" s="12">
        <f t="shared" si="24"/>
        <v>180</v>
      </c>
      <c r="J59" s="12">
        <f t="shared" si="24"/>
        <v>180</v>
      </c>
      <c r="K59" s="12">
        <f t="shared" si="24"/>
        <v>180</v>
      </c>
      <c r="L59" s="12">
        <f t="shared" si="24"/>
        <v>180</v>
      </c>
      <c r="M59" s="12">
        <f t="shared" si="24"/>
        <v>180</v>
      </c>
      <c r="N59" s="12">
        <f t="shared" si="24"/>
        <v>180</v>
      </c>
      <c r="O59" s="12">
        <f t="shared" si="7"/>
        <v>2160</v>
      </c>
    </row>
    <row r="60" spans="1:15" x14ac:dyDescent="0.2"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>
        <f t="shared" si="7"/>
        <v>0</v>
      </c>
    </row>
    <row r="61" spans="1:15" x14ac:dyDescent="0.2"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>
        <f t="shared" si="7"/>
        <v>0</v>
      </c>
    </row>
    <row r="62" spans="1:15" x14ac:dyDescent="0.2">
      <c r="A62" s="2" t="s">
        <v>77</v>
      </c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>
        <f t="shared" si="7"/>
        <v>0</v>
      </c>
    </row>
    <row r="63" spans="1:15" x14ac:dyDescent="0.2">
      <c r="A63" t="s">
        <v>78</v>
      </c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>
        <f t="shared" si="7"/>
        <v>0</v>
      </c>
    </row>
    <row r="64" spans="1:15" x14ac:dyDescent="0.2">
      <c r="A64" t="s">
        <v>79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>
        <f t="shared" si="7"/>
        <v>0</v>
      </c>
    </row>
    <row r="65" spans="1:15" x14ac:dyDescent="0.2"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>
        <f t="shared" si="7"/>
        <v>0</v>
      </c>
    </row>
    <row r="66" spans="1:15" x14ac:dyDescent="0.2"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>
        <f t="shared" si="7"/>
        <v>0</v>
      </c>
    </row>
    <row r="67" spans="1:15" x14ac:dyDescent="0.2"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>
        <f t="shared" si="7"/>
        <v>0</v>
      </c>
    </row>
    <row r="68" spans="1:15" x14ac:dyDescent="0.2">
      <c r="A68" t="s">
        <v>60</v>
      </c>
      <c r="C68" s="12">
        <f>SUM(C17:C67)</f>
        <v>3567</v>
      </c>
      <c r="D68" s="12">
        <f t="shared" ref="D68:O68" si="25">SUM(D17:D67)</f>
        <v>3347</v>
      </c>
      <c r="E68" s="12">
        <f t="shared" si="25"/>
        <v>5372</v>
      </c>
      <c r="F68" s="12">
        <f t="shared" si="25"/>
        <v>3447</v>
      </c>
      <c r="G68" s="12">
        <f t="shared" si="25"/>
        <v>4147</v>
      </c>
      <c r="H68" s="12">
        <f t="shared" si="25"/>
        <v>5147</v>
      </c>
      <c r="I68" s="12">
        <f t="shared" si="25"/>
        <v>5567</v>
      </c>
      <c r="J68" s="12">
        <f t="shared" si="25"/>
        <v>3697</v>
      </c>
      <c r="K68" s="12">
        <f t="shared" si="25"/>
        <v>3747</v>
      </c>
      <c r="L68" s="12">
        <f t="shared" si="25"/>
        <v>3672</v>
      </c>
      <c r="M68" s="12">
        <f t="shared" si="25"/>
        <v>4647</v>
      </c>
      <c r="N68" s="12">
        <f t="shared" si="25"/>
        <v>4647</v>
      </c>
      <c r="O68" s="12">
        <f t="shared" si="25"/>
        <v>51004</v>
      </c>
    </row>
    <row r="69" spans="1:15" x14ac:dyDescent="0.2"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</row>
    <row r="70" spans="1:15" x14ac:dyDescent="0.2">
      <c r="A70" t="s">
        <v>93</v>
      </c>
      <c r="C70" s="12">
        <f>C12-C68</f>
        <v>5933</v>
      </c>
      <c r="D70" s="12">
        <f t="shared" ref="D70:O70" si="26">D12-D68</f>
        <v>7086</v>
      </c>
      <c r="E70" s="12">
        <f t="shared" si="26"/>
        <v>6214</v>
      </c>
      <c r="F70" s="12">
        <f t="shared" si="26"/>
        <v>7267</v>
      </c>
      <c r="G70" s="12">
        <f t="shared" si="26"/>
        <v>7620</v>
      </c>
      <c r="H70" s="12">
        <f t="shared" si="26"/>
        <v>6973</v>
      </c>
      <c r="I70" s="12">
        <f t="shared" si="26"/>
        <v>5906</v>
      </c>
      <c r="J70" s="12">
        <f t="shared" si="26"/>
        <v>6709</v>
      </c>
      <c r="K70" s="12">
        <f t="shared" si="26"/>
        <v>7462</v>
      </c>
      <c r="L70" s="12">
        <f t="shared" si="26"/>
        <v>8290</v>
      </c>
      <c r="M70" s="12">
        <f t="shared" si="26"/>
        <v>8143</v>
      </c>
      <c r="N70" s="12">
        <f t="shared" si="26"/>
        <v>7996</v>
      </c>
      <c r="O70" s="12">
        <f t="shared" si="26"/>
        <v>7996</v>
      </c>
    </row>
    <row r="71" spans="1:15" x14ac:dyDescent="0.2">
      <c r="A71" t="s">
        <v>92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</row>
    <row r="72" spans="1:15" x14ac:dyDescent="0.2"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</row>
    <row r="73" spans="1:15" ht="15" x14ac:dyDescent="0.35">
      <c r="A73" t="s">
        <v>61</v>
      </c>
      <c r="C73" s="13">
        <f>C70+C71</f>
        <v>5933</v>
      </c>
      <c r="D73" s="13">
        <f t="shared" ref="D73:O73" si="27">D70+D71</f>
        <v>7086</v>
      </c>
      <c r="E73" s="13">
        <f t="shared" si="27"/>
        <v>6214</v>
      </c>
      <c r="F73" s="13">
        <f t="shared" si="27"/>
        <v>7267</v>
      </c>
      <c r="G73" s="13">
        <f t="shared" si="27"/>
        <v>7620</v>
      </c>
      <c r="H73" s="13">
        <f t="shared" si="27"/>
        <v>6973</v>
      </c>
      <c r="I73" s="13">
        <f t="shared" si="27"/>
        <v>5906</v>
      </c>
      <c r="J73" s="13">
        <f t="shared" si="27"/>
        <v>6709</v>
      </c>
      <c r="K73" s="13">
        <f t="shared" si="27"/>
        <v>7462</v>
      </c>
      <c r="L73" s="13">
        <f t="shared" si="27"/>
        <v>8290</v>
      </c>
      <c r="M73" s="13">
        <f t="shared" si="27"/>
        <v>8143</v>
      </c>
      <c r="N73" s="13">
        <f t="shared" si="27"/>
        <v>7996</v>
      </c>
      <c r="O73" s="13">
        <f t="shared" si="27"/>
        <v>7996</v>
      </c>
    </row>
    <row r="74" spans="1:15" x14ac:dyDescent="0.2"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</row>
    <row r="75" spans="1:15" x14ac:dyDescent="0.2"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1:15" x14ac:dyDescent="0.2">
      <c r="C76" s="15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pans="1:15" x14ac:dyDescent="0.2">
      <c r="C77" s="15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</row>
    <row r="78" spans="1:15" x14ac:dyDescent="0.2">
      <c r="C78" s="15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</row>
    <row r="79" spans="1:15" x14ac:dyDescent="0.2">
      <c r="C79" s="15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</row>
    <row r="80" spans="1:15" x14ac:dyDescent="0.2">
      <c r="C80" s="15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</row>
    <row r="81" spans="3:15" x14ac:dyDescent="0.2"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</row>
    <row r="82" spans="3:15" x14ac:dyDescent="0.2">
      <c r="C82" s="15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</row>
    <row r="83" spans="3:15" x14ac:dyDescent="0.2">
      <c r="C83" s="15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</row>
    <row r="84" spans="3:15" x14ac:dyDescent="0.2">
      <c r="C84" s="15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5" spans="3:15" x14ac:dyDescent="0.2">
      <c r="C85" s="15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</row>
    <row r="86" spans="3:15" x14ac:dyDescent="0.2"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</row>
    <row r="87" spans="3:15" x14ac:dyDescent="0.2"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</row>
    <row r="88" spans="3:15" x14ac:dyDescent="0.2"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</row>
    <row r="89" spans="3:15" x14ac:dyDescent="0.2"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</row>
    <row r="90" spans="3:15" x14ac:dyDescent="0.2"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</row>
    <row r="101" spans="8:8" x14ac:dyDescent="0.2">
      <c r="H101" t="s">
        <v>68</v>
      </c>
    </row>
  </sheetData>
  <phoneticPr fontId="0" type="noConversion"/>
  <pageMargins left="0.23622047244094491" right="0.23622047244094491" top="0.74803149606299213" bottom="0.74803149606299213" header="0.31496062992125984" footer="0.31496062992125984"/>
  <pageSetup scale="76" fitToHeight="0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NET WORTH Instructions</vt:lpstr>
      <vt:lpstr>NET WORTH DATA</vt:lpstr>
      <vt:lpstr>NET WORTH</vt:lpstr>
      <vt:lpstr>BUDGET Instructions</vt:lpstr>
      <vt:lpstr>BUDGET DATA</vt:lpstr>
      <vt:lpstr>Budget</vt:lpstr>
      <vt:lpstr>Budget!Print_Titles</vt:lpstr>
    </vt:vector>
  </TitlesOfParts>
  <Company>Algonquin College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thomsos</dc:creator>
  <cp:lastModifiedBy>Roberto Petrocco</cp:lastModifiedBy>
  <cp:lastPrinted>2015-09-28T17:41:57Z</cp:lastPrinted>
  <dcterms:created xsi:type="dcterms:W3CDTF">2003-05-09T00:42:31Z</dcterms:created>
  <dcterms:modified xsi:type="dcterms:W3CDTF">2015-10-14T01:30:16Z</dcterms:modified>
</cp:coreProperties>
</file>