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440" windowHeight="7716" activeTab="1"/>
  </bookViews>
  <sheets>
    <sheet name="Question 1" sheetId="1" r:id="rId1"/>
    <sheet name="Questtion 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1" i="2" l="1"/>
  <c r="G10" i="2"/>
  <c r="D9" i="2" l="1"/>
  <c r="C23" i="2" s="1"/>
  <c r="C24" i="2" s="1"/>
  <c r="C22" i="2"/>
  <c r="D15" i="2"/>
  <c r="C15" i="2"/>
  <c r="C14" i="2"/>
  <c r="C8" i="2"/>
  <c r="C7" i="2"/>
  <c r="D10" i="2"/>
  <c r="C9" i="2"/>
  <c r="C11" i="2" s="1"/>
  <c r="C16" i="2" s="1"/>
  <c r="E37" i="1"/>
  <c r="E36" i="1"/>
  <c r="D35" i="1"/>
  <c r="E32" i="1"/>
  <c r="E4" i="1"/>
  <c r="E27" i="1"/>
  <c r="E25" i="1"/>
  <c r="E24" i="1"/>
  <c r="E23" i="1"/>
  <c r="E17" i="1"/>
  <c r="E10" i="1"/>
  <c r="E11" i="1" s="1"/>
  <c r="E13" i="1" s="1"/>
  <c r="E18" i="1" s="1"/>
  <c r="E8" i="1"/>
  <c r="E7" i="1"/>
  <c r="E6" i="1"/>
  <c r="D9" i="1"/>
  <c r="D8" i="1"/>
  <c r="D7" i="1"/>
  <c r="D6" i="1"/>
  <c r="D4" i="1"/>
  <c r="C9" i="1"/>
  <c r="C8" i="1"/>
  <c r="C10" i="1" s="1"/>
  <c r="C11" i="1" s="1"/>
  <c r="C13" i="1" s="1"/>
  <c r="C7" i="1"/>
  <c r="C6" i="1"/>
  <c r="D17" i="1"/>
  <c r="C17" i="1"/>
  <c r="D10" i="1"/>
  <c r="D11" i="2" l="1"/>
  <c r="D16" i="2" s="1"/>
  <c r="D11" i="1"/>
  <c r="D13" i="1" s="1"/>
  <c r="D18" i="1" s="1"/>
  <c r="C18" i="1"/>
</calcChain>
</file>

<file path=xl/sharedStrings.xml><?xml version="1.0" encoding="utf-8"?>
<sst xmlns="http://schemas.openxmlformats.org/spreadsheetml/2006/main" count="53" uniqueCount="48">
  <si>
    <t>Status</t>
  </si>
  <si>
    <t>Quo</t>
  </si>
  <si>
    <t>Unit selling price</t>
  </si>
  <si>
    <t>Variable costs</t>
  </si>
  <si>
    <t xml:space="preserve">Direct materials </t>
  </si>
  <si>
    <t>Direct labour</t>
  </si>
  <si>
    <t>Manufacturing overhead</t>
  </si>
  <si>
    <t>Selling</t>
  </si>
  <si>
    <t>Total unit variable cost</t>
  </si>
  <si>
    <t>Unit contribution</t>
  </si>
  <si>
    <t>Volume</t>
  </si>
  <si>
    <t>Total contribution</t>
  </si>
  <si>
    <t>Fixed costs</t>
  </si>
  <si>
    <t>Operating income</t>
  </si>
  <si>
    <t>Question 1</t>
  </si>
  <si>
    <t xml:space="preserve">Alternative </t>
  </si>
  <si>
    <t>Selling price calculation:</t>
  </si>
  <si>
    <t>Fixed overhead costs per unit</t>
  </si>
  <si>
    <t>Total</t>
  </si>
  <si>
    <t xml:space="preserve">Fee </t>
  </si>
  <si>
    <t>Variable manufacturing costs</t>
  </si>
  <si>
    <t>Requirement 3</t>
  </si>
  <si>
    <t>Unit contribution - Government order</t>
  </si>
  <si>
    <t>Opportunity cost - lost regular sales</t>
  </si>
  <si>
    <t xml:space="preserve">  Volume lost</t>
  </si>
  <si>
    <t>Net benefit</t>
  </si>
  <si>
    <t>Question 2</t>
  </si>
  <si>
    <t>Make</t>
  </si>
  <si>
    <t>Outsource</t>
  </si>
  <si>
    <t>Variable costs:</t>
  </si>
  <si>
    <t xml:space="preserve">  Purchase price</t>
  </si>
  <si>
    <t xml:space="preserve">  Direct materials</t>
  </si>
  <si>
    <t xml:space="preserve">  Direct labour</t>
  </si>
  <si>
    <t xml:space="preserve">  Variable overhead</t>
  </si>
  <si>
    <t>Differential fixed costs</t>
  </si>
  <si>
    <t xml:space="preserve">  Equipment lease</t>
  </si>
  <si>
    <t>Total cost</t>
  </si>
  <si>
    <t>Requirement 2</t>
  </si>
  <si>
    <t>Change in fixed costs</t>
  </si>
  <si>
    <t>Change in variable costs</t>
  </si>
  <si>
    <t>Total differential fixed costs</t>
  </si>
  <si>
    <t>Point of indifference</t>
  </si>
  <si>
    <t>If sales continue to grow at apace of 5% per year, the point if indifference is reached</t>
  </si>
  <si>
    <t xml:space="preserve">the company may wish to purchase the new equipment. If there is not expected to be a change in </t>
  </si>
  <si>
    <t>in approximately two years. Assuming the conditions discussed above remain relevant,</t>
  </si>
  <si>
    <t>the  lease cost, the company may wish to outsource for two years , then buy the equipment.</t>
  </si>
  <si>
    <t xml:space="preserve">  Supervision</t>
  </si>
  <si>
    <t xml:space="preserve">  Unit contribution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</si>
</sst>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_-;\-&quot;$&quot;* #,##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4" fontId="3" fillId="0" borderId="0" xfId="2" applyFont="1"/>
    <xf numFmtId="43" fontId="0" fillId="0" borderId="0" xfId="1" applyFont="1"/>
    <xf numFmtId="43" fontId="3" fillId="0" borderId="0" xfId="1" applyFont="1"/>
    <xf numFmtId="164" fontId="3" fillId="0" borderId="0" xfId="1" applyNumberFormat="1" applyFont="1"/>
    <xf numFmtId="164" fontId="0" fillId="0" borderId="0" xfId="1" applyNumberFormat="1" applyFont="1"/>
    <xf numFmtId="164" fontId="3" fillId="0" borderId="0" xfId="0" applyNumberFormat="1" applyFont="1"/>
    <xf numFmtId="165" fontId="4" fillId="0" borderId="0" xfId="2" applyNumberFormat="1" applyFont="1"/>
    <xf numFmtId="44" fontId="0" fillId="0" borderId="0" xfId="2" applyFont="1"/>
    <xf numFmtId="44" fontId="4" fillId="0" borderId="0" xfId="2" applyFont="1"/>
    <xf numFmtId="165" fontId="0" fillId="0" borderId="0" xfId="2" applyNumberFormat="1" applyFont="1"/>
    <xf numFmtId="43" fontId="3" fillId="0" borderId="0" xfId="0" applyNumberFormat="1" applyFont="1"/>
    <xf numFmtId="164" fontId="4" fillId="0" borderId="0" xfId="1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28" workbookViewId="0">
      <selection activeCell="E36" sqref="E36"/>
    </sheetView>
  </sheetViews>
  <sheetFormatPr defaultRowHeight="14.4" x14ac:dyDescent="0.3"/>
  <cols>
    <col min="1" max="1" width="23.109375" bestFit="1" customWidth="1"/>
    <col min="3" max="3" width="11.5546875" customWidth="1"/>
    <col min="4" max="5" width="11.44140625" bestFit="1" customWidth="1"/>
  </cols>
  <sheetData>
    <row r="1" spans="1:5" ht="15" x14ac:dyDescent="0.25">
      <c r="A1" s="1" t="s">
        <v>14</v>
      </c>
    </row>
    <row r="2" spans="1:5" ht="15" x14ac:dyDescent="0.25">
      <c r="C2" s="2" t="s">
        <v>0</v>
      </c>
      <c r="D2" s="2" t="s">
        <v>15</v>
      </c>
      <c r="E2" s="2" t="s">
        <v>15</v>
      </c>
    </row>
    <row r="3" spans="1:5" ht="15" x14ac:dyDescent="0.25">
      <c r="C3" s="2" t="s">
        <v>1</v>
      </c>
      <c r="D3" s="2">
        <v>1</v>
      </c>
      <c r="E3" s="2">
        <v>2</v>
      </c>
    </row>
    <row r="4" spans="1:5" ht="17.25" x14ac:dyDescent="0.4">
      <c r="A4" t="s">
        <v>2</v>
      </c>
      <c r="C4" s="3">
        <v>50</v>
      </c>
      <c r="D4" s="3">
        <f>+C4*0.84</f>
        <v>42</v>
      </c>
      <c r="E4" s="3">
        <f>+E27</f>
        <v>36.799999999999997</v>
      </c>
    </row>
    <row r="5" spans="1:5" ht="15" x14ac:dyDescent="0.25">
      <c r="A5" t="s">
        <v>3</v>
      </c>
      <c r="C5" s="4"/>
      <c r="D5" s="4"/>
      <c r="E5" s="4"/>
    </row>
    <row r="6" spans="1:5" ht="15" x14ac:dyDescent="0.25">
      <c r="A6" t="s">
        <v>4</v>
      </c>
      <c r="C6" s="4">
        <f>450000/30000</f>
        <v>15</v>
      </c>
      <c r="D6" s="4">
        <f t="shared" ref="D6:E8" si="0">+C6</f>
        <v>15</v>
      </c>
      <c r="E6" s="4">
        <f t="shared" si="0"/>
        <v>15</v>
      </c>
    </row>
    <row r="7" spans="1:5" ht="15" x14ac:dyDescent="0.25">
      <c r="A7" t="s">
        <v>5</v>
      </c>
      <c r="C7" s="4">
        <f>240000/30000</f>
        <v>8</v>
      </c>
      <c r="D7" s="4">
        <f t="shared" si="0"/>
        <v>8</v>
      </c>
      <c r="E7" s="4">
        <f t="shared" si="0"/>
        <v>8</v>
      </c>
    </row>
    <row r="8" spans="1:5" ht="15" x14ac:dyDescent="0.25">
      <c r="A8" t="s">
        <v>6</v>
      </c>
      <c r="C8" s="4">
        <f>90000/30000</f>
        <v>3</v>
      </c>
      <c r="D8" s="4">
        <f t="shared" si="0"/>
        <v>3</v>
      </c>
      <c r="E8" s="4">
        <f t="shared" si="0"/>
        <v>3</v>
      </c>
    </row>
    <row r="9" spans="1:5" ht="17.25" x14ac:dyDescent="0.4">
      <c r="A9" t="s">
        <v>7</v>
      </c>
      <c r="C9" s="5">
        <f>120000/30000</f>
        <v>4</v>
      </c>
      <c r="D9" s="5">
        <f>+C9*0.25</f>
        <v>1</v>
      </c>
      <c r="E9" s="5">
        <v>0</v>
      </c>
    </row>
    <row r="10" spans="1:5" ht="17.25" x14ac:dyDescent="0.4">
      <c r="A10" t="s">
        <v>8</v>
      </c>
      <c r="C10" s="5">
        <f>SUM(C6:C9)</f>
        <v>30</v>
      </c>
      <c r="D10" s="5">
        <f>SUM(D6:D9)</f>
        <v>27</v>
      </c>
      <c r="E10" s="5">
        <f>SUM(E6:E9)</f>
        <v>26</v>
      </c>
    </row>
    <row r="11" spans="1:5" ht="15" x14ac:dyDescent="0.25">
      <c r="A11" t="s">
        <v>9</v>
      </c>
      <c r="C11" s="4">
        <f>+C4-C10</f>
        <v>20</v>
      </c>
      <c r="D11" s="4">
        <f>+D4-D10</f>
        <v>15</v>
      </c>
      <c r="E11" s="4">
        <f>+E4-E10</f>
        <v>10.799999999999997</v>
      </c>
    </row>
    <row r="12" spans="1:5" ht="17.25" x14ac:dyDescent="0.4">
      <c r="A12" t="s">
        <v>10</v>
      </c>
      <c r="C12" s="6">
        <v>25000</v>
      </c>
      <c r="D12" s="6">
        <v>5000</v>
      </c>
      <c r="E12" s="6">
        <v>5000</v>
      </c>
    </row>
    <row r="13" spans="1:5" ht="17.25" x14ac:dyDescent="0.4">
      <c r="A13" t="s">
        <v>11</v>
      </c>
      <c r="C13" s="6">
        <f>+C11*C12</f>
        <v>500000</v>
      </c>
      <c r="D13" s="6">
        <f>+D11*D12</f>
        <v>75000</v>
      </c>
      <c r="E13" s="6">
        <f>+E11*E12</f>
        <v>53999.999999999985</v>
      </c>
    </row>
    <row r="14" spans="1:5" ht="15" x14ac:dyDescent="0.25">
      <c r="A14" t="s">
        <v>12</v>
      </c>
      <c r="C14" s="7"/>
    </row>
    <row r="15" spans="1:5" ht="15" x14ac:dyDescent="0.25">
      <c r="A15" t="s">
        <v>6</v>
      </c>
      <c r="C15" s="7">
        <v>270000</v>
      </c>
      <c r="D15" s="7">
        <v>10000</v>
      </c>
      <c r="E15" s="7">
        <v>0</v>
      </c>
    </row>
    <row r="16" spans="1:5" ht="17.25" x14ac:dyDescent="0.4">
      <c r="A16" t="s">
        <v>7</v>
      </c>
      <c r="C16" s="6">
        <v>180000</v>
      </c>
      <c r="D16" s="6">
        <v>0</v>
      </c>
      <c r="E16" s="6">
        <v>0</v>
      </c>
    </row>
    <row r="17" spans="1:5" ht="17.25" x14ac:dyDescent="0.4">
      <c r="C17" s="8">
        <f>SUM(C15:C16)</f>
        <v>450000</v>
      </c>
      <c r="D17" s="8">
        <f>SUM(D15:D16)</f>
        <v>10000</v>
      </c>
      <c r="E17" s="8">
        <f>SUM(E15:E16)</f>
        <v>0</v>
      </c>
    </row>
    <row r="18" spans="1:5" ht="17.25" x14ac:dyDescent="0.4">
      <c r="A18" t="s">
        <v>13</v>
      </c>
      <c r="C18" s="9">
        <f>+C13-C17</f>
        <v>50000</v>
      </c>
      <c r="D18" s="9">
        <f>+D13-D17</f>
        <v>65000</v>
      </c>
      <c r="E18" s="9">
        <f>+E13-E17</f>
        <v>53999.999999999985</v>
      </c>
    </row>
    <row r="21" spans="1:5" ht="15" x14ac:dyDescent="0.25">
      <c r="A21" t="s">
        <v>16</v>
      </c>
    </row>
    <row r="23" spans="1:5" ht="15" x14ac:dyDescent="0.25">
      <c r="A23" t="s">
        <v>20</v>
      </c>
      <c r="E23" s="10">
        <f>SUM(E6:E8)</f>
        <v>26</v>
      </c>
    </row>
    <row r="24" spans="1:5" ht="17.25" x14ac:dyDescent="0.4">
      <c r="A24" t="s">
        <v>17</v>
      </c>
      <c r="E24" s="5">
        <f>+C15/30000</f>
        <v>9</v>
      </c>
    </row>
    <row r="25" spans="1:5" ht="15" x14ac:dyDescent="0.25">
      <c r="A25" t="s">
        <v>18</v>
      </c>
      <c r="E25" s="4">
        <f>SUM(E23:E24)</f>
        <v>35</v>
      </c>
    </row>
    <row r="26" spans="1:5" ht="17.25" x14ac:dyDescent="0.4">
      <c r="A26" t="s">
        <v>19</v>
      </c>
      <c r="E26" s="5">
        <v>1.8</v>
      </c>
    </row>
    <row r="27" spans="1:5" ht="17.25" x14ac:dyDescent="0.4">
      <c r="A27" t="s">
        <v>2</v>
      </c>
      <c r="E27" s="11">
        <f>SUM(E25:E26)</f>
        <v>36.799999999999997</v>
      </c>
    </row>
    <row r="28" spans="1:5" ht="15" x14ac:dyDescent="0.25">
      <c r="E28" s="4"/>
    </row>
    <row r="29" spans="1:5" ht="15" x14ac:dyDescent="0.25">
      <c r="E29" s="4"/>
    </row>
    <row r="30" spans="1:5" ht="15" x14ac:dyDescent="0.25">
      <c r="A30" s="1" t="s">
        <v>21</v>
      </c>
    </row>
    <row r="32" spans="1:5" ht="15" x14ac:dyDescent="0.25">
      <c r="A32" t="s">
        <v>22</v>
      </c>
      <c r="E32" s="12">
        <f>+E13</f>
        <v>53999.999999999985</v>
      </c>
    </row>
    <row r="33" spans="1:5" ht="15" x14ac:dyDescent="0.25">
      <c r="A33" t="s">
        <v>23</v>
      </c>
    </row>
    <row r="34" spans="1:5" ht="15" x14ac:dyDescent="0.25">
      <c r="A34" t="s">
        <v>24</v>
      </c>
      <c r="D34" s="7">
        <v>5000</v>
      </c>
    </row>
    <row r="35" spans="1:5" ht="17.25" x14ac:dyDescent="0.4">
      <c r="A35" t="s">
        <v>47</v>
      </c>
      <c r="D35" s="13">
        <f>+C11</f>
        <v>20</v>
      </c>
    </row>
    <row r="36" spans="1:5" ht="17.25" x14ac:dyDescent="0.4">
      <c r="E36" s="8">
        <f>+D34*D35</f>
        <v>100000</v>
      </c>
    </row>
    <row r="37" spans="1:5" ht="17.25" x14ac:dyDescent="0.4">
      <c r="A37" t="s">
        <v>25</v>
      </c>
      <c r="E37" s="9">
        <f>+E32-E36</f>
        <v>-46000.000000000015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C24" sqref="C24"/>
    </sheetView>
  </sheetViews>
  <sheetFormatPr defaultRowHeight="14.4" x14ac:dyDescent="0.3"/>
  <cols>
    <col min="1" max="1" width="22.5546875" bestFit="1" customWidth="1"/>
    <col min="2" max="2" width="5.6640625" customWidth="1"/>
    <col min="3" max="4" width="12.5546875" bestFit="1" customWidth="1"/>
  </cols>
  <sheetData>
    <row r="1" spans="1:7" ht="15" x14ac:dyDescent="0.25">
      <c r="A1" s="1" t="s">
        <v>26</v>
      </c>
      <c r="B1" s="1"/>
    </row>
    <row r="3" spans="1:7" ht="15" x14ac:dyDescent="0.25">
      <c r="C3" s="2" t="s">
        <v>27</v>
      </c>
      <c r="D3" s="2" t="s">
        <v>28</v>
      </c>
    </row>
    <row r="4" spans="1:7" ht="15" x14ac:dyDescent="0.25">
      <c r="A4" t="s">
        <v>29</v>
      </c>
    </row>
    <row r="5" spans="1:7" ht="15" x14ac:dyDescent="0.25">
      <c r="A5" t="s">
        <v>30</v>
      </c>
      <c r="D5" s="10">
        <v>16</v>
      </c>
    </row>
    <row r="6" spans="1:7" ht="15" x14ac:dyDescent="0.25">
      <c r="A6" t="s">
        <v>31</v>
      </c>
      <c r="C6" s="10">
        <v>5.5</v>
      </c>
      <c r="D6" s="4">
        <v>0</v>
      </c>
    </row>
    <row r="7" spans="1:7" ht="15" x14ac:dyDescent="0.25">
      <c r="A7" t="s">
        <v>32</v>
      </c>
      <c r="C7" s="4">
        <f>8*0.75</f>
        <v>6</v>
      </c>
      <c r="D7" s="4">
        <v>0</v>
      </c>
    </row>
    <row r="8" spans="1:7" ht="17.25" x14ac:dyDescent="0.4">
      <c r="A8" t="s">
        <v>33</v>
      </c>
      <c r="C8" s="5">
        <f>1.2*0.8</f>
        <v>0.96</v>
      </c>
      <c r="D8" s="5">
        <v>0</v>
      </c>
    </row>
    <row r="9" spans="1:7" ht="15" x14ac:dyDescent="0.25">
      <c r="C9" s="4">
        <f>SUM(C6:C8)</f>
        <v>12.46</v>
      </c>
      <c r="D9" s="4">
        <f>SUM(D5:D8)</f>
        <v>16</v>
      </c>
    </row>
    <row r="10" spans="1:7" ht="17.25" x14ac:dyDescent="0.4">
      <c r="A10" t="s">
        <v>10</v>
      </c>
      <c r="C10" s="6">
        <v>40000</v>
      </c>
      <c r="D10" s="6">
        <f>+C10</f>
        <v>40000</v>
      </c>
      <c r="E10" s="7"/>
      <c r="G10">
        <f>+C10*1.05</f>
        <v>42000</v>
      </c>
    </row>
    <row r="11" spans="1:7" ht="15" x14ac:dyDescent="0.25">
      <c r="C11" s="7">
        <f>+C9*C10</f>
        <v>498400.00000000006</v>
      </c>
      <c r="D11" s="7">
        <f>+D9*D10</f>
        <v>640000</v>
      </c>
      <c r="E11" s="7"/>
      <c r="G11">
        <f>+G10*1.05</f>
        <v>44100</v>
      </c>
    </row>
    <row r="12" spans="1:7" ht="15" x14ac:dyDescent="0.25">
      <c r="A12" t="s">
        <v>34</v>
      </c>
      <c r="C12" s="7"/>
      <c r="D12" s="7"/>
      <c r="E12" s="7"/>
    </row>
    <row r="13" spans="1:7" ht="15" x14ac:dyDescent="0.25">
      <c r="A13" t="s">
        <v>35</v>
      </c>
      <c r="C13" s="7">
        <v>120000</v>
      </c>
      <c r="D13" s="7">
        <v>0</v>
      </c>
      <c r="E13" s="7"/>
    </row>
    <row r="14" spans="1:7" ht="17.25" x14ac:dyDescent="0.4">
      <c r="A14" t="s">
        <v>46</v>
      </c>
      <c r="C14" s="6">
        <f>40000*1.5</f>
        <v>60000</v>
      </c>
      <c r="D14" s="6">
        <v>0</v>
      </c>
      <c r="E14" s="7"/>
    </row>
    <row r="15" spans="1:7" ht="17.25" x14ac:dyDescent="0.4">
      <c r="A15" t="s">
        <v>40</v>
      </c>
      <c r="C15" s="6">
        <f>SUM(C13:C14)</f>
        <v>180000</v>
      </c>
      <c r="D15" s="6">
        <f>SUM(D13:D14)</f>
        <v>0</v>
      </c>
      <c r="E15" s="7"/>
    </row>
    <row r="16" spans="1:7" ht="17.25" x14ac:dyDescent="0.4">
      <c r="A16" t="s">
        <v>36</v>
      </c>
      <c r="C16" s="9">
        <f>+C15+C11</f>
        <v>678400</v>
      </c>
      <c r="D16" s="9">
        <f>+D15+D11</f>
        <v>640000</v>
      </c>
      <c r="E16" s="7"/>
    </row>
    <row r="17" spans="1:5" ht="15" x14ac:dyDescent="0.25">
      <c r="C17" s="7"/>
      <c r="D17" s="7"/>
      <c r="E17" s="7"/>
    </row>
    <row r="18" spans="1:5" ht="15" x14ac:dyDescent="0.25">
      <c r="C18" s="7"/>
      <c r="D18" s="7"/>
      <c r="E18" s="7"/>
    </row>
    <row r="19" spans="1:5" ht="15" x14ac:dyDescent="0.25">
      <c r="C19" s="7"/>
      <c r="D19" s="7"/>
      <c r="E19" s="7"/>
    </row>
    <row r="20" spans="1:5" ht="15" x14ac:dyDescent="0.25">
      <c r="A20" s="1" t="s">
        <v>37</v>
      </c>
      <c r="C20" s="7"/>
      <c r="D20" s="7"/>
      <c r="E20" s="7"/>
    </row>
    <row r="21" spans="1:5" ht="15" x14ac:dyDescent="0.25">
      <c r="C21" s="7"/>
      <c r="D21" s="7"/>
      <c r="E21" s="7"/>
    </row>
    <row r="22" spans="1:5" ht="15" x14ac:dyDescent="0.25">
      <c r="A22" t="s">
        <v>38</v>
      </c>
      <c r="C22" s="12">
        <f>+C15</f>
        <v>180000</v>
      </c>
      <c r="D22" s="7"/>
      <c r="E22" s="7"/>
    </row>
    <row r="23" spans="1:5" ht="16.2" x14ac:dyDescent="0.45">
      <c r="A23" t="s">
        <v>39</v>
      </c>
      <c r="C23" s="13">
        <f>+D9-C9</f>
        <v>3.5399999999999991</v>
      </c>
    </row>
    <row r="24" spans="1:5" ht="16.2" x14ac:dyDescent="0.45">
      <c r="A24" t="s">
        <v>41</v>
      </c>
      <c r="C24" s="14">
        <f>+C22/C23</f>
        <v>50847.45762711866</v>
      </c>
    </row>
    <row r="27" spans="1:5" x14ac:dyDescent="0.3">
      <c r="A27" t="s">
        <v>42</v>
      </c>
    </row>
    <row r="28" spans="1:5" x14ac:dyDescent="0.3">
      <c r="A28" t="s">
        <v>44</v>
      </c>
    </row>
    <row r="29" spans="1:5" x14ac:dyDescent="0.3">
      <c r="A29" t="s">
        <v>43</v>
      </c>
    </row>
    <row r="30" spans="1:5" x14ac:dyDescent="0.3">
      <c r="A30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</vt:lpstr>
      <vt:lpstr>Questtion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Kristel</cp:lastModifiedBy>
  <dcterms:created xsi:type="dcterms:W3CDTF">2014-07-04T00:06:42Z</dcterms:created>
  <dcterms:modified xsi:type="dcterms:W3CDTF">2015-07-15T04:21:31Z</dcterms:modified>
</cp:coreProperties>
</file>