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K34" i="1" l="1"/>
  <c r="K23" i="1"/>
  <c r="L36" i="1" l="1"/>
  <c r="L38" i="1" s="1"/>
  <c r="L40" i="1" s="1"/>
  <c r="L32" i="1"/>
  <c r="L26" i="1"/>
  <c r="K31" i="1"/>
  <c r="K24" i="1"/>
  <c r="K22" i="1"/>
  <c r="L16" i="1"/>
  <c r="K35" i="1" s="1"/>
  <c r="L15" i="1"/>
  <c r="L8" i="1"/>
  <c r="K13" i="1"/>
  <c r="K10" i="1"/>
  <c r="K8" i="1"/>
  <c r="K7" i="1"/>
  <c r="F38" i="1"/>
</calcChain>
</file>

<file path=xl/sharedStrings.xml><?xml version="1.0" encoding="utf-8"?>
<sst xmlns="http://schemas.openxmlformats.org/spreadsheetml/2006/main" count="59" uniqueCount="56">
  <si>
    <t>Question 1</t>
  </si>
  <si>
    <t>Teaching materials</t>
  </si>
  <si>
    <t>Donations revenue</t>
  </si>
  <si>
    <t>Furniture and Equipment</t>
  </si>
  <si>
    <t>Def Rev - donation</t>
  </si>
  <si>
    <t>Depreciation exp</t>
  </si>
  <si>
    <t>Accum depn</t>
  </si>
  <si>
    <t>Rev - donation</t>
  </si>
  <si>
    <t>Deferred govt grant</t>
  </si>
  <si>
    <t>Grants from provincial govt</t>
  </si>
  <si>
    <t>to reallocate to deferred</t>
  </si>
  <si>
    <t>depn exp - computer equip</t>
  </si>
  <si>
    <t>40000 x 10% x 6/12</t>
  </si>
  <si>
    <t>deferred rev - govt grant</t>
  </si>
  <si>
    <t>rev- govt grant</t>
  </si>
  <si>
    <t xml:space="preserve">depn exp </t>
  </si>
  <si>
    <t>46900 x 10%</t>
  </si>
  <si>
    <t>to record depreciation on opening balance</t>
  </si>
  <si>
    <t>Materials EI</t>
  </si>
  <si>
    <t>COGS - materials</t>
  </si>
  <si>
    <t>Materials BI</t>
  </si>
  <si>
    <t>Purchases</t>
  </si>
  <si>
    <t>10600+4300</t>
  </si>
  <si>
    <t>To close the inventory and record EI</t>
  </si>
  <si>
    <t>Income Statement</t>
  </si>
  <si>
    <t>Revenues:</t>
  </si>
  <si>
    <t>Fees</t>
  </si>
  <si>
    <t>Fundraising</t>
  </si>
  <si>
    <t>Grants</t>
  </si>
  <si>
    <t>Expenses</t>
  </si>
  <si>
    <t>cost of materials</t>
  </si>
  <si>
    <t>Salaries</t>
  </si>
  <si>
    <t>Rent</t>
  </si>
  <si>
    <t>Depreciation</t>
  </si>
  <si>
    <t>Interest</t>
  </si>
  <si>
    <t>Balance Sheet</t>
  </si>
  <si>
    <t>Assets</t>
  </si>
  <si>
    <t>Cash</t>
  </si>
  <si>
    <t>Admin</t>
  </si>
  <si>
    <t>Materials</t>
  </si>
  <si>
    <t>Furn &amp;Equip</t>
  </si>
  <si>
    <t>Less: AD</t>
  </si>
  <si>
    <t>Due from prov govt</t>
  </si>
  <si>
    <t>Liabilities</t>
  </si>
  <si>
    <t>A/P</t>
  </si>
  <si>
    <t>Fees in Advance</t>
  </si>
  <si>
    <t>LTD</t>
  </si>
  <si>
    <t>Deferred Revenue</t>
  </si>
  <si>
    <t>Fund Balance</t>
  </si>
  <si>
    <t>Restricted</t>
  </si>
  <si>
    <t>Unrestricted</t>
  </si>
  <si>
    <t>donations</t>
  </si>
  <si>
    <t>Net income</t>
  </si>
  <si>
    <t>5654+.25*69728</t>
  </si>
  <si>
    <t>11950+6984-.25*69728</t>
  </si>
  <si>
    <t>could also have done 1/2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</si>
</sst>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1" xfId="0" applyBorder="1"/>
    <xf numFmtId="0" fontId="0" fillId="0" borderId="2" xfId="0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2"/>
  <sheetViews>
    <sheetView tabSelected="1" workbookViewId="0">
      <selection activeCell="B11" sqref="B11"/>
    </sheetView>
  </sheetViews>
  <sheetFormatPr defaultRowHeight="15" x14ac:dyDescent="0.25"/>
  <sheetData>
    <row r="1" spans="1:15" x14ac:dyDescent="0.25">
      <c r="A1" s="2" t="s">
        <v>0</v>
      </c>
      <c r="G1" s="3"/>
      <c r="O1" s="3"/>
    </row>
    <row r="2" spans="1:15" x14ac:dyDescent="0.25">
      <c r="A2" s="1"/>
      <c r="G2" s="3"/>
      <c r="H2" t="s">
        <v>24</v>
      </c>
      <c r="O2" s="3"/>
    </row>
    <row r="3" spans="1:15" x14ac:dyDescent="0.25">
      <c r="A3" s="1">
        <v>1</v>
      </c>
      <c r="B3" t="s">
        <v>1</v>
      </c>
      <c r="E3">
        <v>4300</v>
      </c>
      <c r="G3" s="3">
        <v>1</v>
      </c>
      <c r="O3" s="3"/>
    </row>
    <row r="4" spans="1:15" x14ac:dyDescent="0.25">
      <c r="A4" s="1"/>
      <c r="C4" t="s">
        <v>2</v>
      </c>
      <c r="F4">
        <v>4300</v>
      </c>
      <c r="G4" s="3"/>
      <c r="H4" t="s">
        <v>25</v>
      </c>
      <c r="O4" s="3"/>
    </row>
    <row r="5" spans="1:15" x14ac:dyDescent="0.25">
      <c r="A5" s="1"/>
      <c r="G5" s="3"/>
      <c r="I5" t="s">
        <v>26</v>
      </c>
      <c r="K5">
        <v>48000</v>
      </c>
      <c r="O5" s="3">
        <v>0.5</v>
      </c>
    </row>
    <row r="6" spans="1:15" x14ac:dyDescent="0.25">
      <c r="A6" s="1">
        <v>2</v>
      </c>
      <c r="B6" t="s">
        <v>3</v>
      </c>
      <c r="E6">
        <v>400</v>
      </c>
      <c r="G6" s="3">
        <v>1</v>
      </c>
      <c r="I6" t="s">
        <v>27</v>
      </c>
      <c r="K6">
        <v>69728</v>
      </c>
      <c r="O6" s="3">
        <v>0.5</v>
      </c>
    </row>
    <row r="7" spans="1:15" x14ac:dyDescent="0.25">
      <c r="A7" s="1"/>
      <c r="C7" t="s">
        <v>4</v>
      </c>
      <c r="F7">
        <v>400</v>
      </c>
      <c r="G7" s="3"/>
      <c r="I7" t="s">
        <v>28</v>
      </c>
      <c r="K7">
        <f>128000-40000+2000</f>
        <v>90000</v>
      </c>
      <c r="O7" s="3">
        <v>0.5</v>
      </c>
    </row>
    <row r="8" spans="1:15" x14ac:dyDescent="0.25">
      <c r="A8" s="1"/>
      <c r="G8" s="3"/>
      <c r="I8" t="s">
        <v>51</v>
      </c>
      <c r="K8">
        <f>4300+40</f>
        <v>4340</v>
      </c>
      <c r="L8">
        <f>SUM(K5:K8)</f>
        <v>212068</v>
      </c>
      <c r="O8" s="3">
        <v>1</v>
      </c>
    </row>
    <row r="9" spans="1:15" x14ac:dyDescent="0.25">
      <c r="A9" s="1"/>
      <c r="B9" t="s">
        <v>5</v>
      </c>
      <c r="E9">
        <v>40</v>
      </c>
      <c r="G9" s="3">
        <v>1</v>
      </c>
      <c r="H9" t="s">
        <v>29</v>
      </c>
      <c r="O9" s="3"/>
    </row>
    <row r="10" spans="1:15" x14ac:dyDescent="0.25">
      <c r="A10" s="1"/>
      <c r="C10" t="s">
        <v>6</v>
      </c>
      <c r="F10">
        <v>40</v>
      </c>
      <c r="G10" s="3"/>
      <c r="I10" t="s">
        <v>30</v>
      </c>
      <c r="K10">
        <f>+E36</f>
        <v>14640</v>
      </c>
      <c r="O10" s="3">
        <v>0.5</v>
      </c>
    </row>
    <row r="11" spans="1:15" x14ac:dyDescent="0.25">
      <c r="A11" s="1"/>
      <c r="B11" s="6" t="s">
        <v>55</v>
      </c>
      <c r="G11" s="3"/>
      <c r="I11" t="s">
        <v>31</v>
      </c>
      <c r="K11">
        <v>142000</v>
      </c>
      <c r="O11" s="3">
        <v>0.5</v>
      </c>
    </row>
    <row r="12" spans="1:15" x14ac:dyDescent="0.25">
      <c r="A12" s="1"/>
      <c r="B12" t="s">
        <v>4</v>
      </c>
      <c r="E12">
        <v>40</v>
      </c>
      <c r="G12" s="3">
        <v>1</v>
      </c>
      <c r="I12" t="s">
        <v>32</v>
      </c>
      <c r="K12">
        <v>24000</v>
      </c>
      <c r="O12" s="3">
        <v>0.5</v>
      </c>
    </row>
    <row r="13" spans="1:15" x14ac:dyDescent="0.25">
      <c r="A13" s="1"/>
      <c r="C13" t="s">
        <v>7</v>
      </c>
      <c r="F13">
        <v>40</v>
      </c>
      <c r="G13" s="3"/>
      <c r="I13" t="s">
        <v>33</v>
      </c>
      <c r="K13">
        <f>+E9+E20+E28</f>
        <v>6730</v>
      </c>
      <c r="O13" s="3">
        <v>1</v>
      </c>
    </row>
    <row r="14" spans="1:15" x14ac:dyDescent="0.25">
      <c r="A14" s="1"/>
      <c r="G14" s="3"/>
      <c r="I14" t="s">
        <v>34</v>
      </c>
      <c r="K14">
        <v>996</v>
      </c>
      <c r="O14" s="3">
        <v>0.5</v>
      </c>
    </row>
    <row r="15" spans="1:15" x14ac:dyDescent="0.25">
      <c r="A15" s="1">
        <v>3</v>
      </c>
      <c r="B15" t="s">
        <v>9</v>
      </c>
      <c r="E15">
        <v>40000</v>
      </c>
      <c r="G15" s="3">
        <v>1</v>
      </c>
      <c r="I15" t="s">
        <v>38</v>
      </c>
      <c r="K15">
        <v>16718</v>
      </c>
      <c r="L15">
        <f>SUM(K10:K15)</f>
        <v>205084</v>
      </c>
      <c r="O15" s="3">
        <v>0.5</v>
      </c>
    </row>
    <row r="16" spans="1:15" ht="15.75" thickBot="1" x14ac:dyDescent="0.3">
      <c r="A16" s="1"/>
      <c r="C16" t="s">
        <v>8</v>
      </c>
      <c r="F16">
        <v>40000</v>
      </c>
      <c r="G16" s="3"/>
      <c r="H16" t="s">
        <v>52</v>
      </c>
      <c r="L16" s="4">
        <f>+L8-L15</f>
        <v>6984</v>
      </c>
      <c r="O16" s="3">
        <v>0.5</v>
      </c>
    </row>
    <row r="17" spans="1:15" ht="15.75" thickTop="1" x14ac:dyDescent="0.25">
      <c r="A17" s="1"/>
      <c r="G17" s="3"/>
      <c r="O17" s="3"/>
    </row>
    <row r="18" spans="1:15" x14ac:dyDescent="0.25">
      <c r="A18" s="1"/>
      <c r="B18" t="s">
        <v>10</v>
      </c>
      <c r="G18" s="3"/>
      <c r="H18" t="s">
        <v>35</v>
      </c>
      <c r="O18" s="3"/>
    </row>
    <row r="19" spans="1:15" x14ac:dyDescent="0.25">
      <c r="A19" s="1"/>
      <c r="G19" s="3"/>
      <c r="O19" s="3"/>
    </row>
    <row r="20" spans="1:15" x14ac:dyDescent="0.25">
      <c r="A20" s="1"/>
      <c r="B20" t="s">
        <v>11</v>
      </c>
      <c r="E20">
        <v>2000</v>
      </c>
      <c r="G20" s="3">
        <v>1</v>
      </c>
      <c r="H20" t="s">
        <v>36</v>
      </c>
      <c r="O20" s="3"/>
    </row>
    <row r="21" spans="1:15" x14ac:dyDescent="0.25">
      <c r="A21" s="1"/>
      <c r="C21" t="s">
        <v>6</v>
      </c>
      <c r="F21">
        <v>2000</v>
      </c>
      <c r="G21" s="3"/>
      <c r="I21" t="s">
        <v>37</v>
      </c>
      <c r="K21">
        <v>958</v>
      </c>
      <c r="O21" s="3">
        <v>0.5</v>
      </c>
    </row>
    <row r="22" spans="1:15" x14ac:dyDescent="0.25">
      <c r="A22" s="1"/>
      <c r="G22" s="3"/>
      <c r="I22" t="s">
        <v>39</v>
      </c>
      <c r="K22">
        <f>+E35</f>
        <v>1470</v>
      </c>
      <c r="O22" s="3">
        <v>0.5</v>
      </c>
    </row>
    <row r="23" spans="1:15" x14ac:dyDescent="0.25">
      <c r="A23" s="1"/>
      <c r="B23" t="s">
        <v>12</v>
      </c>
      <c r="G23" s="3"/>
      <c r="I23" t="s">
        <v>40</v>
      </c>
      <c r="K23">
        <f>46900+E6+40000</f>
        <v>87300</v>
      </c>
      <c r="O23" s="3">
        <v>1</v>
      </c>
    </row>
    <row r="24" spans="1:15" x14ac:dyDescent="0.25">
      <c r="G24" s="3"/>
      <c r="I24" t="s">
        <v>41</v>
      </c>
      <c r="K24">
        <f>-8600-F29-F21-F10</f>
        <v>-15330</v>
      </c>
      <c r="O24" s="3">
        <v>1</v>
      </c>
    </row>
    <row r="25" spans="1:15" x14ac:dyDescent="0.25">
      <c r="B25" t="s">
        <v>13</v>
      </c>
      <c r="E25">
        <v>2000</v>
      </c>
      <c r="G25" s="3">
        <v>1</v>
      </c>
      <c r="I25" t="s">
        <v>42</v>
      </c>
      <c r="K25">
        <v>6000</v>
      </c>
      <c r="O25" s="3">
        <v>0.5</v>
      </c>
    </row>
    <row r="26" spans="1:15" ht="15.75" thickBot="1" x14ac:dyDescent="0.3">
      <c r="C26" t="s">
        <v>14</v>
      </c>
      <c r="F26">
        <v>2000</v>
      </c>
      <c r="G26" s="3"/>
      <c r="L26" s="4">
        <f>SUM(K21:K25)</f>
        <v>80398</v>
      </c>
      <c r="O26" s="3"/>
    </row>
    <row r="27" spans="1:15" ht="15.75" thickTop="1" x14ac:dyDescent="0.25">
      <c r="A27" s="1"/>
      <c r="G27" s="3"/>
      <c r="H27" t="s">
        <v>43</v>
      </c>
      <c r="O27" s="3"/>
    </row>
    <row r="28" spans="1:15" x14ac:dyDescent="0.25">
      <c r="A28" s="1">
        <v>4</v>
      </c>
      <c r="B28" t="s">
        <v>15</v>
      </c>
      <c r="E28">
        <v>4690</v>
      </c>
      <c r="G28" s="3">
        <v>1</v>
      </c>
      <c r="I28" t="s">
        <v>44</v>
      </c>
      <c r="K28">
        <v>4690</v>
      </c>
      <c r="O28" s="3">
        <v>0.5</v>
      </c>
    </row>
    <row r="29" spans="1:15" x14ac:dyDescent="0.25">
      <c r="A29" s="1"/>
      <c r="C29" t="s">
        <v>6</v>
      </c>
      <c r="F29">
        <v>4690</v>
      </c>
      <c r="G29" s="3"/>
      <c r="I29" t="s">
        <v>45</v>
      </c>
      <c r="K29">
        <v>1560</v>
      </c>
      <c r="O29" s="3">
        <v>0.5</v>
      </c>
    </row>
    <row r="30" spans="1:15" x14ac:dyDescent="0.25">
      <c r="A30" s="1"/>
      <c r="G30" s="3"/>
      <c r="I30" t="s">
        <v>46</v>
      </c>
      <c r="K30">
        <v>11200</v>
      </c>
      <c r="O30" s="3">
        <v>0.5</v>
      </c>
    </row>
    <row r="31" spans="1:15" x14ac:dyDescent="0.25">
      <c r="A31" s="1"/>
      <c r="B31" t="s">
        <v>16</v>
      </c>
      <c r="G31" s="3"/>
      <c r="I31" t="s">
        <v>47</v>
      </c>
      <c r="K31">
        <f>+F7-E12+F16-E25</f>
        <v>38360</v>
      </c>
      <c r="L31" s="5"/>
      <c r="O31" s="3">
        <v>1</v>
      </c>
    </row>
    <row r="32" spans="1:15" x14ac:dyDescent="0.25">
      <c r="A32" s="1"/>
      <c r="G32" s="3"/>
      <c r="L32">
        <f>SUM(K28:K31)</f>
        <v>55810</v>
      </c>
      <c r="O32" s="3"/>
    </row>
    <row r="33" spans="1:15" x14ac:dyDescent="0.25">
      <c r="A33" s="1"/>
      <c r="B33" t="s">
        <v>17</v>
      </c>
      <c r="G33" s="3"/>
      <c r="H33" t="s">
        <v>48</v>
      </c>
      <c r="O33" s="3"/>
    </row>
    <row r="34" spans="1:15" x14ac:dyDescent="0.25">
      <c r="A34" s="1"/>
      <c r="G34" s="3"/>
      <c r="I34" t="s">
        <v>49</v>
      </c>
      <c r="K34">
        <f>5654+0.25*69728</f>
        <v>23086</v>
      </c>
      <c r="L34" t="s">
        <v>53</v>
      </c>
      <c r="O34" s="3">
        <v>2.5</v>
      </c>
    </row>
    <row r="35" spans="1:15" x14ac:dyDescent="0.25">
      <c r="A35" s="1">
        <v>5</v>
      </c>
      <c r="B35" t="s">
        <v>18</v>
      </c>
      <c r="E35">
        <v>1470</v>
      </c>
      <c r="G35" s="3">
        <v>3</v>
      </c>
      <c r="I35" t="s">
        <v>50</v>
      </c>
      <c r="K35">
        <f>11950+L16-0.25*69728</f>
        <v>1502</v>
      </c>
      <c r="L35" t="s">
        <v>54</v>
      </c>
      <c r="O35" s="3">
        <v>2</v>
      </c>
    </row>
    <row r="36" spans="1:15" x14ac:dyDescent="0.25">
      <c r="B36" t="s">
        <v>19</v>
      </c>
      <c r="E36">
        <v>14640</v>
      </c>
      <c r="G36" s="3"/>
      <c r="L36">
        <f>SUM(K34:K35)</f>
        <v>24588</v>
      </c>
      <c r="O36" s="3"/>
    </row>
    <row r="37" spans="1:15" x14ac:dyDescent="0.25">
      <c r="C37" t="s">
        <v>20</v>
      </c>
      <c r="F37">
        <v>1210</v>
      </c>
      <c r="G37" s="3"/>
      <c r="O37" s="3"/>
    </row>
    <row r="38" spans="1:15" ht="15.75" thickBot="1" x14ac:dyDescent="0.3">
      <c r="C38" t="s">
        <v>21</v>
      </c>
      <c r="D38" t="s">
        <v>22</v>
      </c>
      <c r="F38">
        <f>10600+4300</f>
        <v>14900</v>
      </c>
      <c r="G38" s="3"/>
      <c r="L38" s="4">
        <f>+L32+L36</f>
        <v>80398</v>
      </c>
      <c r="O38" s="3"/>
    </row>
    <row r="39" spans="1:15" ht="15.75" thickTop="1" x14ac:dyDescent="0.25">
      <c r="G39" s="3"/>
      <c r="O39" s="3"/>
    </row>
    <row r="40" spans="1:15" x14ac:dyDescent="0.25">
      <c r="B40" t="s">
        <v>23</v>
      </c>
      <c r="G40" s="3"/>
      <c r="L40">
        <f>+L38-L26</f>
        <v>0</v>
      </c>
      <c r="O40" s="3"/>
    </row>
    <row r="41" spans="1:15" x14ac:dyDescent="0.25">
      <c r="G41" s="3"/>
      <c r="O41" s="3"/>
    </row>
    <row r="42" spans="1:15" x14ac:dyDescent="0.25">
      <c r="G42" s="3"/>
    </row>
  </sheetData>
  <pageMargins left="0.7" right="0.7" top="0.75" bottom="0.75" header="0.3" footer="0.3"/>
  <pageSetup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Concordia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gfayerman</dc:creator>
  <cp:lastModifiedBy>gfayerman</cp:lastModifiedBy>
  <cp:lastPrinted>2014-10-01T17:02:19Z</cp:lastPrinted>
  <dcterms:created xsi:type="dcterms:W3CDTF">2014-10-01T15:45:35Z</dcterms:created>
  <dcterms:modified xsi:type="dcterms:W3CDTF">2014-10-16T18:53:51Z</dcterms:modified>
</cp:coreProperties>
</file>