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haan\Documents\Comm 290\"/>
    </mc:Choice>
  </mc:AlternateContent>
  <bookViews>
    <workbookView xWindow="0" yWindow="0" windowWidth="23040" windowHeight="9408" activeTab="2"/>
  </bookViews>
  <sheets>
    <sheet name="Sensitivity Report 1" sheetId="2" r:id="rId1"/>
    <sheet name="Sensitivity Report 2" sheetId="3" r:id="rId2"/>
    <sheet name="Sheet1" sheetId="1" r:id="rId3"/>
  </sheets>
  <definedNames>
    <definedName name="solver_adj" localSheetId="2" hidden="1">Sheet1!$D$11:$E$14</definedName>
    <definedName name="solver_cvg" localSheetId="2" hidden="1">0.0001</definedName>
    <definedName name="solver_drv" localSheetId="2" hidden="1">1</definedName>
    <definedName name="solver_eng" localSheetId="1" hidden="1">1</definedName>
    <definedName name="solver_eng" localSheetId="2" hidden="1">2</definedName>
    <definedName name="solver_est" localSheetId="2" hidden="1">1</definedName>
    <definedName name="solver_itr" localSheetId="2" hidden="1">2147483647</definedName>
    <definedName name="solver_lhs1" localSheetId="2" hidden="1">Sheet1!$D$17:$D$18</definedName>
    <definedName name="solver_lhs2" localSheetId="2" hidden="1">Sheet1!$D$8:$E$8</definedName>
    <definedName name="solver_lhs3" localSheetId="2" hidden="1">Sheet1!$D$9:$E$9</definedName>
    <definedName name="solver_lhs4" localSheetId="2" hidden="1">Sheet1!$E$17:$E$18</definedName>
    <definedName name="solver_lhs5" localSheetId="2" hidden="1">Sheet1!$E$23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1" hidden="1">1</definedName>
    <definedName name="solver_neg" localSheetId="2" hidden="1">1</definedName>
    <definedName name="solver_nod" localSheetId="2" hidden="1">2147483647</definedName>
    <definedName name="solver_num" localSheetId="1" hidden="1">0</definedName>
    <definedName name="solver_num" localSheetId="2" hidden="1">5</definedName>
    <definedName name="solver_nwt" localSheetId="2" hidden="1">1</definedName>
    <definedName name="solver_opt" localSheetId="1" hidden="1">'Sensitivity Report 2'!#REF!</definedName>
    <definedName name="solver_opt" localSheetId="2" hidden="1">Sheet1!$F$31</definedName>
    <definedName name="solver_pre" localSheetId="2" hidden="1">0.000001</definedName>
    <definedName name="solver_rbv" localSheetId="2" hidden="1">1</definedName>
    <definedName name="solver_rel1" localSheetId="2" hidden="1">3</definedName>
    <definedName name="solver_rel2" localSheetId="2" hidden="1">1</definedName>
    <definedName name="solver_rel3" localSheetId="2" hidden="1">1</definedName>
    <definedName name="solver_rel4" localSheetId="2" hidden="1">3</definedName>
    <definedName name="solver_rel5" localSheetId="2" hidden="1">2</definedName>
    <definedName name="solver_rhs1" localSheetId="2" hidden="1">Sheet1!$D$20:$D$21</definedName>
    <definedName name="solver_rhs2" localSheetId="2" hidden="1">Sheet1!$G$8:$H$8</definedName>
    <definedName name="solver_rhs3" localSheetId="2" hidden="1">Sheet1!$G$9:$H$9</definedName>
    <definedName name="solver_rhs4" localSheetId="2" hidden="1">Sheet1!$E$20:$E$21</definedName>
    <definedName name="solver_rhs5" localSheetId="2" hidden="1">Sheet1!$G$23</definedName>
    <definedName name="solver_rlx" localSheetId="2" hidden="1">2</definedName>
    <definedName name="solver_rsd" localSheetId="2" hidden="1">0</definedName>
    <definedName name="solver_scl" localSheetId="2" hidden="1">1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1" hidden="1">1</definedName>
    <definedName name="solver_typ" localSheetId="2" hidden="1">2</definedName>
    <definedName name="solver_val" localSheetId="1" hidden="1">0</definedName>
    <definedName name="solver_val" localSheetId="2" hidden="1">0</definedName>
    <definedName name="solver_ver" localSheetId="1" hidden="1">3</definedName>
    <definedName name="solver_ver" localSheetId="2" hidden="1">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1" l="1"/>
  <c r="D29" i="1"/>
  <c r="D28" i="1"/>
  <c r="D27" i="1"/>
  <c r="D26" i="1"/>
  <c r="G8" i="1"/>
  <c r="E7" i="1"/>
  <c r="E6" i="1"/>
  <c r="F6" i="1" s="1"/>
  <c r="H8" i="1" s="1"/>
  <c r="E21" i="1"/>
  <c r="E27" i="1"/>
  <c r="E28" i="1"/>
  <c r="E26" i="1"/>
  <c r="G9" i="1"/>
  <c r="E20" i="1"/>
  <c r="D21" i="1"/>
  <c r="D20" i="1"/>
  <c r="E30" i="1" l="1"/>
  <c r="F30" i="1" s="1"/>
  <c r="F7" i="1"/>
  <c r="F26" i="1"/>
  <c r="F29" i="1"/>
  <c r="F28" i="1"/>
  <c r="F27" i="1"/>
  <c r="D31" i="1"/>
  <c r="G23" i="1" l="1"/>
  <c r="H9" i="1"/>
  <c r="E31" i="1"/>
  <c r="F31" i="1" s="1"/>
</calcChain>
</file>

<file path=xl/sharedStrings.xml><?xml version="1.0" encoding="utf-8"?>
<sst xmlns="http://schemas.openxmlformats.org/spreadsheetml/2006/main" count="190" uniqueCount="86">
  <si>
    <t>Wheelers Wheels, Inc.</t>
  </si>
  <si>
    <t>Input Data</t>
  </si>
  <si>
    <t>Month 1</t>
  </si>
  <si>
    <t>Month 2</t>
  </si>
  <si>
    <t>Beg Inventory =</t>
  </si>
  <si>
    <t>Standard</t>
  </si>
  <si>
    <t>Deluxe</t>
  </si>
  <si>
    <t>Demand for Standard</t>
  </si>
  <si>
    <t>Demand for Deluxe</t>
  </si>
  <si>
    <t>I0</t>
  </si>
  <si>
    <t>I1</t>
  </si>
  <si>
    <t>I2</t>
  </si>
  <si>
    <t>Costs</t>
  </si>
  <si>
    <t>/unit</t>
  </si>
  <si>
    <t>Ending Inventory</t>
  </si>
  <si>
    <t>Supply For Standard</t>
  </si>
  <si>
    <t>Supply for Deluxe</t>
  </si>
  <si>
    <t>Supply for Standard</t>
  </si>
  <si>
    <t>Regular</t>
  </si>
  <si>
    <t>Overtime</t>
  </si>
  <si>
    <t>Action Plan and Constraints</t>
  </si>
  <si>
    <t>Time Per Unit</t>
  </si>
  <si>
    <t>Hours available</t>
  </si>
  <si>
    <t>hours per Standard unit</t>
  </si>
  <si>
    <t>hours per Deluxe unit</t>
  </si>
  <si>
    <t>&gt;=</t>
  </si>
  <si>
    <t>Hours Used</t>
  </si>
  <si>
    <t>Ending Inventory Month 2</t>
  </si>
  <si>
    <t>=</t>
  </si>
  <si>
    <t>Total</t>
  </si>
  <si>
    <t>Extra on hand</t>
  </si>
  <si>
    <t>Supply for Stanard</t>
  </si>
  <si>
    <t>Supply For Deluxe</t>
  </si>
  <si>
    <t>&lt;=</t>
  </si>
  <si>
    <t>Report Created: 2014-11-21 7:16:29 PM</t>
  </si>
  <si>
    <t>Variable Cells</t>
  </si>
  <si>
    <t>Cell</t>
  </si>
  <si>
    <t>Name</t>
  </si>
  <si>
    <t>Final</t>
  </si>
  <si>
    <t>Value</t>
  </si>
  <si>
    <t>Reduced</t>
  </si>
  <si>
    <t>Cost</t>
  </si>
  <si>
    <t>Objective</t>
  </si>
  <si>
    <t>Coefficient</t>
  </si>
  <si>
    <t>Allowable</t>
  </si>
  <si>
    <t>Increase</t>
  </si>
  <si>
    <t>Decrease</t>
  </si>
  <si>
    <t>Constraints</t>
  </si>
  <si>
    <t>Shadow</t>
  </si>
  <si>
    <t>Price</t>
  </si>
  <si>
    <t>Constraint</t>
  </si>
  <si>
    <t>R.H. Side</t>
  </si>
  <si>
    <t>$D$11</t>
  </si>
  <si>
    <t>Supply For Standard I1</t>
  </si>
  <si>
    <t>$E$11</t>
  </si>
  <si>
    <t>Supply For Standard I2</t>
  </si>
  <si>
    <t>$D$12</t>
  </si>
  <si>
    <t>Supply for Standard I1</t>
  </si>
  <si>
    <t>$E$12</t>
  </si>
  <si>
    <t>Supply for Standard I2</t>
  </si>
  <si>
    <t>$D$13</t>
  </si>
  <si>
    <t>Supply for Deluxe I1</t>
  </si>
  <si>
    <t>$E$13</t>
  </si>
  <si>
    <t>Supply for Deluxe I2</t>
  </si>
  <si>
    <t>$D$14</t>
  </si>
  <si>
    <t>$E$14</t>
  </si>
  <si>
    <t>$D$17</t>
  </si>
  <si>
    <t>Regular Month 1</t>
  </si>
  <si>
    <t>$D$18</t>
  </si>
  <si>
    <t>Overtime Month 1</t>
  </si>
  <si>
    <t>$D$8</t>
  </si>
  <si>
    <t>Demand for Standard I1</t>
  </si>
  <si>
    <t>$E$8</t>
  </si>
  <si>
    <t>Demand for Standard I2</t>
  </si>
  <si>
    <t>$D$9</t>
  </si>
  <si>
    <t>Demand for Deluxe I1</t>
  </si>
  <si>
    <t>$E$9</t>
  </si>
  <si>
    <t>Demand for Deluxe I2</t>
  </si>
  <si>
    <t>$E$17</t>
  </si>
  <si>
    <t>Regular Month 2</t>
  </si>
  <si>
    <t>$E$18</t>
  </si>
  <si>
    <t>Overtime Month 2</t>
  </si>
  <si>
    <t>$E$23</t>
  </si>
  <si>
    <t>Ending Inventory Month 2 &gt;=</t>
  </si>
  <si>
    <t>$D$11:$E$14</t>
  </si>
  <si>
    <t>Report Created: 2014-11-21 7:16:52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</si>
</sst>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8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/>
      <diagonal/>
    </border>
    <border>
      <left/>
      <right style="thick">
        <color rgb="FF0070C0"/>
      </right>
      <top/>
      <bottom/>
      <diagonal/>
    </border>
    <border>
      <left style="thick">
        <color rgb="FF0070C0"/>
      </left>
      <right/>
      <top/>
      <bottom style="thick">
        <color rgb="FF0070C0"/>
      </bottom>
      <diagonal/>
    </border>
    <border>
      <left/>
      <right style="thick">
        <color rgb="FF0070C0"/>
      </right>
      <top/>
      <bottom style="thick">
        <color rgb="FF0070C0"/>
      </bottom>
      <diagonal/>
    </border>
    <border>
      <left/>
      <right/>
      <top style="thick">
        <color rgb="FF0070C0"/>
      </top>
      <bottom/>
      <diagonal/>
    </border>
    <border>
      <left/>
      <right/>
      <top/>
      <bottom style="thick">
        <color rgb="FF0070C0"/>
      </bottom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/>
      <bottom/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/>
      <right/>
      <top/>
      <bottom style="thick">
        <color rgb="FF00B050"/>
      </bottom>
      <diagonal/>
    </border>
    <border>
      <left/>
      <right style="thick">
        <color rgb="FF00B050"/>
      </right>
      <top/>
      <bottom style="thick">
        <color rgb="FF00B050"/>
      </bottom>
      <diagonal/>
    </border>
    <border>
      <left/>
      <right/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44" fontId="0" fillId="0" borderId="19" xfId="0" applyNumberFormat="1" applyBorder="1" applyAlignment="1">
      <alignment horizontal="center"/>
    </xf>
    <xf numFmtId="44" fontId="0" fillId="0" borderId="20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44" fontId="0" fillId="0" borderId="0" xfId="0" applyNumberFormat="1" applyBorder="1" applyAlignment="1">
      <alignment horizontal="center"/>
    </xf>
    <xf numFmtId="44" fontId="0" fillId="0" borderId="22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44" fontId="0" fillId="0" borderId="24" xfId="0" applyNumberFormat="1" applyBorder="1" applyAlignment="1">
      <alignment horizontal="center"/>
    </xf>
    <xf numFmtId="44" fontId="0" fillId="2" borderId="25" xfId="0" applyNumberFormat="1" applyFill="1" applyBorder="1" applyAlignment="1">
      <alignment horizontal="center"/>
    </xf>
    <xf numFmtId="0" fontId="2" fillId="0" borderId="0" xfId="0" applyFont="1"/>
    <xf numFmtId="0" fontId="0" fillId="0" borderId="0" xfId="0" applyFill="1" applyBorder="1" applyAlignment="1"/>
    <xf numFmtId="0" fontId="0" fillId="0" borderId="28" xfId="0" applyFill="1" applyBorder="1" applyAlignment="1"/>
    <xf numFmtId="0" fontId="0" fillId="0" borderId="29" xfId="0" applyFill="1" applyBorder="1" applyAlignment="1"/>
    <xf numFmtId="0" fontId="3" fillId="0" borderId="26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0" fontId="0" fillId="3" borderId="0" xfId="0" applyFill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44" fontId="0" fillId="3" borderId="0" xfId="1" applyFont="1" applyFill="1" applyAlignment="1">
      <alignment horizontal="center"/>
    </xf>
    <xf numFmtId="0" fontId="0" fillId="3" borderId="0" xfId="1" applyNumberFormat="1" applyFont="1" applyFill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30" xfId="0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showGridLines="0" workbookViewId="0">
      <selection activeCell="B1" sqref="B1:B1048576"/>
    </sheetView>
  </sheetViews>
  <sheetFormatPr defaultRowHeight="14.4" outlineLevelRow="1" x14ac:dyDescent="0.3"/>
  <cols>
    <col min="1" max="1" width="2.33203125" customWidth="1"/>
    <col min="2" max="2" width="6.21875" bestFit="1" customWidth="1"/>
    <col min="3" max="3" width="24.6640625" bestFit="1" customWidth="1"/>
    <col min="4" max="4" width="5.77734375" customWidth="1"/>
    <col min="5" max="5" width="8.33203125" bestFit="1" customWidth="1"/>
    <col min="6" max="6" width="10.109375" bestFit="1" customWidth="1"/>
    <col min="7" max="8" width="12" bestFit="1" customWidth="1"/>
  </cols>
  <sheetData>
    <row r="1" spans="1:8" x14ac:dyDescent="0.3">
      <c r="A1" s="30" t="s">
        <v>34</v>
      </c>
    </row>
    <row r="4" spans="1:8" ht="15" thickBot="1" x14ac:dyDescent="0.35">
      <c r="A4" t="s">
        <v>35</v>
      </c>
    </row>
    <row r="5" spans="1:8" x14ac:dyDescent="0.3">
      <c r="B5" s="34"/>
      <c r="C5" s="34"/>
      <c r="D5" s="34" t="s">
        <v>38</v>
      </c>
      <c r="E5" s="34" t="s">
        <v>40</v>
      </c>
      <c r="F5" s="34" t="s">
        <v>42</v>
      </c>
      <c r="G5" s="34" t="s">
        <v>44</v>
      </c>
      <c r="H5" s="34" t="s">
        <v>44</v>
      </c>
    </row>
    <row r="6" spans="1:8" ht="15" thickBot="1" x14ac:dyDescent="0.35">
      <c r="B6" s="35" t="s">
        <v>36</v>
      </c>
      <c r="C6" s="35" t="s">
        <v>37</v>
      </c>
      <c r="D6" s="35" t="s">
        <v>39</v>
      </c>
      <c r="E6" s="35" t="s">
        <v>41</v>
      </c>
      <c r="F6" s="35" t="s">
        <v>43</v>
      </c>
      <c r="G6" s="35" t="s">
        <v>45</v>
      </c>
      <c r="H6" s="35" t="s">
        <v>46</v>
      </c>
    </row>
    <row r="7" spans="1:8" x14ac:dyDescent="0.3">
      <c r="B7" s="37" t="s">
        <v>84</v>
      </c>
      <c r="C7" s="36"/>
      <c r="D7" s="36"/>
      <c r="E7" s="36"/>
      <c r="F7" s="36"/>
      <c r="G7" s="36"/>
      <c r="H7" s="36"/>
    </row>
    <row r="8" spans="1:8" hidden="1" outlineLevel="1" x14ac:dyDescent="0.3">
      <c r="B8" s="32" t="s">
        <v>52</v>
      </c>
      <c r="C8" s="32" t="s">
        <v>53</v>
      </c>
      <c r="D8" s="32">
        <v>499.9999999999431</v>
      </c>
      <c r="E8" s="32">
        <v>0</v>
      </c>
      <c r="F8" s="32">
        <v>12</v>
      </c>
      <c r="G8" s="32">
        <v>4.5833333333332575</v>
      </c>
      <c r="H8" s="32">
        <v>1.6666666666664107</v>
      </c>
    </row>
    <row r="9" spans="1:8" hidden="1" outlineLevel="1" x14ac:dyDescent="0.3">
      <c r="B9" s="32" t="s">
        <v>54</v>
      </c>
      <c r="C9" s="32" t="s">
        <v>55</v>
      </c>
      <c r="D9" s="32">
        <v>199.99999999993167</v>
      </c>
      <c r="E9" s="32">
        <v>0</v>
      </c>
      <c r="F9" s="32">
        <v>10</v>
      </c>
      <c r="G9" s="32">
        <v>5</v>
      </c>
      <c r="H9" s="32">
        <v>1.6666666666664121</v>
      </c>
    </row>
    <row r="10" spans="1:8" hidden="1" outlineLevel="1" x14ac:dyDescent="0.3">
      <c r="B10" s="32" t="s">
        <v>56</v>
      </c>
      <c r="C10" s="32" t="s">
        <v>57</v>
      </c>
      <c r="D10" s="32">
        <v>500.0000000000569</v>
      </c>
      <c r="E10" s="32">
        <v>0</v>
      </c>
      <c r="F10" s="32">
        <v>17</v>
      </c>
      <c r="G10" s="32">
        <v>1.6666666666664107</v>
      </c>
      <c r="H10" s="32">
        <v>2.0000000000000018</v>
      </c>
    </row>
    <row r="11" spans="1:8" hidden="1" outlineLevel="1" x14ac:dyDescent="0.3">
      <c r="B11" s="32" t="s">
        <v>58</v>
      </c>
      <c r="C11" s="32" t="s">
        <v>59</v>
      </c>
      <c r="D11" s="32">
        <v>600.00000000006833</v>
      </c>
      <c r="E11" s="32">
        <v>0</v>
      </c>
      <c r="F11" s="32">
        <v>15</v>
      </c>
      <c r="G11" s="32">
        <v>1.6666666666664121</v>
      </c>
      <c r="H11" s="32">
        <v>5</v>
      </c>
    </row>
    <row r="12" spans="1:8" hidden="1" outlineLevel="1" x14ac:dyDescent="0.3">
      <c r="B12" s="32" t="s">
        <v>60</v>
      </c>
      <c r="C12" s="32" t="s">
        <v>61</v>
      </c>
      <c r="D12" s="32">
        <v>1250</v>
      </c>
      <c r="E12" s="32">
        <v>0</v>
      </c>
      <c r="F12" s="32">
        <v>18</v>
      </c>
      <c r="G12" s="32">
        <v>1.9999999999997686</v>
      </c>
      <c r="H12" s="32">
        <v>5.5000000000001172</v>
      </c>
    </row>
    <row r="13" spans="1:8" hidden="1" outlineLevel="1" x14ac:dyDescent="0.3">
      <c r="B13" s="32" t="s">
        <v>62</v>
      </c>
      <c r="C13" s="32" t="s">
        <v>63</v>
      </c>
      <c r="D13" s="32">
        <v>1500</v>
      </c>
      <c r="E13" s="32">
        <v>0</v>
      </c>
      <c r="F13" s="32">
        <v>16</v>
      </c>
      <c r="G13" s="32">
        <v>1.9999999999997702</v>
      </c>
      <c r="H13" s="32">
        <v>7.0000000000002283</v>
      </c>
    </row>
    <row r="14" spans="1:8" hidden="1" outlineLevel="1" x14ac:dyDescent="0.3">
      <c r="B14" s="32" t="s">
        <v>64</v>
      </c>
      <c r="C14" s="32" t="s">
        <v>61</v>
      </c>
      <c r="D14" s="32">
        <v>0</v>
      </c>
      <c r="E14" s="32">
        <v>1.9999999999997686</v>
      </c>
      <c r="F14" s="32">
        <v>26</v>
      </c>
      <c r="G14" s="32">
        <v>1E+30</v>
      </c>
      <c r="H14" s="32">
        <v>1.9999999999997686</v>
      </c>
    </row>
    <row r="15" spans="1:8" ht="15" hidden="1" outlineLevel="1" thickBot="1" x14ac:dyDescent="0.35">
      <c r="B15" s="33" t="s">
        <v>65</v>
      </c>
      <c r="C15" s="33" t="s">
        <v>63</v>
      </c>
      <c r="D15" s="33">
        <v>0</v>
      </c>
      <c r="E15" s="33">
        <v>1.9999999999997702</v>
      </c>
      <c r="F15" s="33">
        <v>24</v>
      </c>
      <c r="G15" s="33">
        <v>1E+30</v>
      </c>
      <c r="H15" s="33">
        <v>1.9999999999997702</v>
      </c>
    </row>
    <row r="16" spans="1:8" collapsed="1" x14ac:dyDescent="0.3">
      <c r="B16" s="31"/>
      <c r="C16" s="31"/>
      <c r="D16" s="31"/>
      <c r="E16" s="31"/>
      <c r="F16" s="31"/>
      <c r="G16" s="31"/>
      <c r="H16" s="31"/>
    </row>
    <row r="18" spans="1:8" ht="15" thickBot="1" x14ac:dyDescent="0.35">
      <c r="A18" t="s">
        <v>47</v>
      </c>
    </row>
    <row r="19" spans="1:8" x14ac:dyDescent="0.3">
      <c r="B19" s="34"/>
      <c r="C19" s="34"/>
      <c r="D19" s="34" t="s">
        <v>38</v>
      </c>
      <c r="E19" s="34" t="s">
        <v>48</v>
      </c>
      <c r="F19" s="34" t="s">
        <v>50</v>
      </c>
      <c r="G19" s="34" t="s">
        <v>44</v>
      </c>
      <c r="H19" s="34" t="s">
        <v>44</v>
      </c>
    </row>
    <row r="20" spans="1:8" ht="15" thickBot="1" x14ac:dyDescent="0.35">
      <c r="B20" s="35" t="s">
        <v>36</v>
      </c>
      <c r="C20" s="35" t="s">
        <v>37</v>
      </c>
      <c r="D20" s="35" t="s">
        <v>39</v>
      </c>
      <c r="E20" s="35" t="s">
        <v>49</v>
      </c>
      <c r="F20" s="35" t="s">
        <v>51</v>
      </c>
      <c r="G20" s="35" t="s">
        <v>45</v>
      </c>
      <c r="H20" s="35" t="s">
        <v>46</v>
      </c>
    </row>
    <row r="21" spans="1:8" x14ac:dyDescent="0.3">
      <c r="B21" s="32" t="s">
        <v>66</v>
      </c>
      <c r="C21" s="32" t="s">
        <v>67</v>
      </c>
      <c r="D21" s="32">
        <v>1000</v>
      </c>
      <c r="E21" s="32">
        <v>10.000000000000007</v>
      </c>
      <c r="F21" s="32">
        <v>0</v>
      </c>
      <c r="G21" s="32">
        <v>249.99999999997155</v>
      </c>
      <c r="H21" s="32">
        <v>250.00000000002845</v>
      </c>
    </row>
    <row r="22" spans="1:8" x14ac:dyDescent="0.3">
      <c r="B22" s="32" t="s">
        <v>68</v>
      </c>
      <c r="C22" s="32" t="s">
        <v>69</v>
      </c>
      <c r="D22" s="32">
        <v>500</v>
      </c>
      <c r="E22" s="32">
        <v>0</v>
      </c>
      <c r="F22" s="32">
        <v>0</v>
      </c>
      <c r="G22" s="32">
        <v>249.99999999997158</v>
      </c>
      <c r="H22" s="32">
        <v>1E+30</v>
      </c>
    </row>
    <row r="23" spans="1:8" x14ac:dyDescent="0.3">
      <c r="B23" s="32" t="s">
        <v>70</v>
      </c>
      <c r="C23" s="32" t="s">
        <v>71</v>
      </c>
      <c r="D23" s="32">
        <v>1000</v>
      </c>
      <c r="E23" s="32">
        <v>-2.0000000000000018</v>
      </c>
      <c r="F23" s="32">
        <v>0</v>
      </c>
      <c r="G23" s="32">
        <v>399.99999999993167</v>
      </c>
      <c r="H23" s="32">
        <v>0</v>
      </c>
    </row>
    <row r="24" spans="1:8" x14ac:dyDescent="0.3">
      <c r="B24" s="32" t="s">
        <v>72</v>
      </c>
      <c r="C24" s="32" t="s">
        <v>73</v>
      </c>
      <c r="D24" s="32">
        <v>800</v>
      </c>
      <c r="E24" s="32">
        <v>0</v>
      </c>
      <c r="F24" s="32">
        <v>0</v>
      </c>
      <c r="G24" s="32">
        <v>1E+30</v>
      </c>
      <c r="H24" s="32">
        <v>0</v>
      </c>
    </row>
    <row r="25" spans="1:8" x14ac:dyDescent="0.3">
      <c r="B25" s="32" t="s">
        <v>74</v>
      </c>
      <c r="C25" s="32" t="s">
        <v>75</v>
      </c>
      <c r="D25" s="32">
        <v>1250</v>
      </c>
      <c r="E25" s="32">
        <v>-5.5000000000001172</v>
      </c>
      <c r="F25" s="32">
        <v>0</v>
      </c>
      <c r="G25" s="32">
        <v>333.33333333320684</v>
      </c>
      <c r="H25" s="32">
        <v>0</v>
      </c>
    </row>
    <row r="26" spans="1:8" x14ac:dyDescent="0.3">
      <c r="B26" s="32" t="s">
        <v>76</v>
      </c>
      <c r="C26" s="32" t="s">
        <v>77</v>
      </c>
      <c r="D26" s="32">
        <v>1500</v>
      </c>
      <c r="E26" s="32">
        <v>-3.5000000000001141</v>
      </c>
      <c r="F26" s="32">
        <v>0</v>
      </c>
      <c r="G26" s="32">
        <v>3000</v>
      </c>
      <c r="H26" s="32">
        <v>0</v>
      </c>
    </row>
    <row r="27" spans="1:8" x14ac:dyDescent="0.3">
      <c r="B27" s="32" t="s">
        <v>78</v>
      </c>
      <c r="C27" s="32" t="s">
        <v>79</v>
      </c>
      <c r="D27" s="32">
        <v>1000</v>
      </c>
      <c r="E27" s="32">
        <v>10</v>
      </c>
      <c r="F27" s="32">
        <v>0</v>
      </c>
      <c r="G27" s="32">
        <v>99.999999999965837</v>
      </c>
      <c r="H27" s="32">
        <v>300.00000000003416</v>
      </c>
    </row>
    <row r="28" spans="1:8" x14ac:dyDescent="0.3">
      <c r="B28" s="32" t="s">
        <v>80</v>
      </c>
      <c r="C28" s="32" t="s">
        <v>81</v>
      </c>
      <c r="D28" s="32">
        <v>500</v>
      </c>
      <c r="E28" s="32">
        <v>0</v>
      </c>
      <c r="F28" s="32">
        <v>0</v>
      </c>
      <c r="G28" s="32">
        <v>199.99999999996584</v>
      </c>
      <c r="H28" s="32">
        <v>1E+30</v>
      </c>
    </row>
    <row r="29" spans="1:8" ht="15" thickBot="1" x14ac:dyDescent="0.35">
      <c r="B29" s="33" t="s">
        <v>82</v>
      </c>
      <c r="C29" s="33" t="s">
        <v>83</v>
      </c>
      <c r="D29" s="33">
        <v>0</v>
      </c>
      <c r="E29" s="33">
        <v>-15.000000000000004</v>
      </c>
      <c r="F29" s="33">
        <v>0</v>
      </c>
      <c r="G29" s="33">
        <v>0</v>
      </c>
      <c r="H29" s="33">
        <v>399.99999999993167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showGridLines="0" workbookViewId="0">
      <selection activeCell="C17" sqref="C17"/>
    </sheetView>
  </sheetViews>
  <sheetFormatPr defaultRowHeight="14.4" outlineLevelRow="1" x14ac:dyDescent="0.3"/>
  <cols>
    <col min="1" max="1" width="2.33203125" customWidth="1"/>
    <col min="2" max="2" width="6.21875" bestFit="1" customWidth="1"/>
    <col min="3" max="3" width="24.6640625" bestFit="1" customWidth="1"/>
    <col min="4" max="4" width="5.77734375" customWidth="1"/>
    <col min="5" max="5" width="8.33203125" bestFit="1" customWidth="1"/>
    <col min="6" max="6" width="10.109375" bestFit="1" customWidth="1"/>
    <col min="7" max="8" width="12" bestFit="1" customWidth="1"/>
  </cols>
  <sheetData>
    <row r="1" spans="1:8" x14ac:dyDescent="0.3">
      <c r="A1" s="30" t="s">
        <v>85</v>
      </c>
    </row>
    <row r="4" spans="1:8" ht="15" thickBot="1" x14ac:dyDescent="0.35">
      <c r="A4" t="s">
        <v>35</v>
      </c>
    </row>
    <row r="5" spans="1:8" x14ac:dyDescent="0.3">
      <c r="B5" s="34"/>
      <c r="C5" s="34"/>
      <c r="D5" s="34" t="s">
        <v>38</v>
      </c>
      <c r="E5" s="34" t="s">
        <v>40</v>
      </c>
      <c r="F5" s="34" t="s">
        <v>42</v>
      </c>
      <c r="G5" s="34" t="s">
        <v>44</v>
      </c>
      <c r="H5" s="34" t="s">
        <v>44</v>
      </c>
    </row>
    <row r="6" spans="1:8" ht="15" thickBot="1" x14ac:dyDescent="0.35">
      <c r="B6" s="35" t="s">
        <v>36</v>
      </c>
      <c r="C6" s="35" t="s">
        <v>37</v>
      </c>
      <c r="D6" s="35" t="s">
        <v>39</v>
      </c>
      <c r="E6" s="35" t="s">
        <v>41</v>
      </c>
      <c r="F6" s="35" t="s">
        <v>43</v>
      </c>
      <c r="G6" s="35" t="s">
        <v>45</v>
      </c>
      <c r="H6" s="35" t="s">
        <v>46</v>
      </c>
    </row>
    <row r="7" spans="1:8" x14ac:dyDescent="0.3">
      <c r="B7" s="37" t="s">
        <v>84</v>
      </c>
      <c r="C7" s="36"/>
      <c r="D7" s="36"/>
      <c r="E7" s="36"/>
      <c r="F7" s="36"/>
      <c r="G7" s="36"/>
      <c r="H7" s="36"/>
    </row>
    <row r="8" spans="1:8" hidden="1" outlineLevel="1" x14ac:dyDescent="0.3">
      <c r="B8" s="32" t="s">
        <v>52</v>
      </c>
      <c r="C8" s="32" t="s">
        <v>53</v>
      </c>
      <c r="D8" s="32">
        <v>499.9999999999431</v>
      </c>
      <c r="E8" s="32">
        <v>0</v>
      </c>
      <c r="F8" s="32">
        <v>12</v>
      </c>
      <c r="G8" s="32">
        <v>4.5833333333332575</v>
      </c>
      <c r="H8" s="32">
        <v>1.6666666666664107</v>
      </c>
    </row>
    <row r="9" spans="1:8" hidden="1" outlineLevel="1" x14ac:dyDescent="0.3">
      <c r="B9" s="32" t="s">
        <v>54</v>
      </c>
      <c r="C9" s="32" t="s">
        <v>55</v>
      </c>
      <c r="D9" s="32">
        <v>199.99999999993167</v>
      </c>
      <c r="E9" s="32">
        <v>0</v>
      </c>
      <c r="F9" s="32">
        <v>10</v>
      </c>
      <c r="G9" s="32">
        <v>5</v>
      </c>
      <c r="H9" s="32">
        <v>1.6666666666664121</v>
      </c>
    </row>
    <row r="10" spans="1:8" hidden="1" outlineLevel="1" x14ac:dyDescent="0.3">
      <c r="B10" s="32" t="s">
        <v>56</v>
      </c>
      <c r="C10" s="32" t="s">
        <v>57</v>
      </c>
      <c r="D10" s="32">
        <v>500.0000000000569</v>
      </c>
      <c r="E10" s="32">
        <v>0</v>
      </c>
      <c r="F10" s="32">
        <v>17</v>
      </c>
      <c r="G10" s="32">
        <v>1.6666666666664107</v>
      </c>
      <c r="H10" s="32">
        <v>2.0000000000000018</v>
      </c>
    </row>
    <row r="11" spans="1:8" hidden="1" outlineLevel="1" x14ac:dyDescent="0.3">
      <c r="B11" s="32" t="s">
        <v>58</v>
      </c>
      <c r="C11" s="32" t="s">
        <v>59</v>
      </c>
      <c r="D11" s="32">
        <v>600.00000000006833</v>
      </c>
      <c r="E11" s="32">
        <v>0</v>
      </c>
      <c r="F11" s="32">
        <v>15</v>
      </c>
      <c r="G11" s="32">
        <v>1.6666666666664121</v>
      </c>
      <c r="H11" s="32">
        <v>5</v>
      </c>
    </row>
    <row r="12" spans="1:8" hidden="1" outlineLevel="1" x14ac:dyDescent="0.3">
      <c r="B12" s="32" t="s">
        <v>60</v>
      </c>
      <c r="C12" s="32" t="s">
        <v>61</v>
      </c>
      <c r="D12" s="32">
        <v>1250</v>
      </c>
      <c r="E12" s="32">
        <v>0</v>
      </c>
      <c r="F12" s="32">
        <v>18</v>
      </c>
      <c r="G12" s="32">
        <v>1.9999999999997686</v>
      </c>
      <c r="H12" s="32">
        <v>5.5000000000001172</v>
      </c>
    </row>
    <row r="13" spans="1:8" hidden="1" outlineLevel="1" x14ac:dyDescent="0.3">
      <c r="B13" s="32" t="s">
        <v>62</v>
      </c>
      <c r="C13" s="32" t="s">
        <v>63</v>
      </c>
      <c r="D13" s="32">
        <v>1500</v>
      </c>
      <c r="E13" s="32">
        <v>0</v>
      </c>
      <c r="F13" s="32">
        <v>16</v>
      </c>
      <c r="G13" s="32">
        <v>1.9999999999997702</v>
      </c>
      <c r="H13" s="32">
        <v>7.0000000000002283</v>
      </c>
    </row>
    <row r="14" spans="1:8" hidden="1" outlineLevel="1" x14ac:dyDescent="0.3">
      <c r="B14" s="32" t="s">
        <v>64</v>
      </c>
      <c r="C14" s="32" t="s">
        <v>61</v>
      </c>
      <c r="D14" s="32">
        <v>0</v>
      </c>
      <c r="E14" s="32">
        <v>1.9999999999997686</v>
      </c>
      <c r="F14" s="32">
        <v>26</v>
      </c>
      <c r="G14" s="32">
        <v>1E+30</v>
      </c>
      <c r="H14" s="32">
        <v>1.9999999999997686</v>
      </c>
    </row>
    <row r="15" spans="1:8" ht="15" hidden="1" outlineLevel="1" thickBot="1" x14ac:dyDescent="0.35">
      <c r="B15" s="33" t="s">
        <v>65</v>
      </c>
      <c r="C15" s="33" t="s">
        <v>63</v>
      </c>
      <c r="D15" s="33">
        <v>0</v>
      </c>
      <c r="E15" s="33">
        <v>1.9999999999997702</v>
      </c>
      <c r="F15" s="33">
        <v>24</v>
      </c>
      <c r="G15" s="33">
        <v>1E+30</v>
      </c>
      <c r="H15" s="33">
        <v>1.9999999999997702</v>
      </c>
    </row>
    <row r="16" spans="1:8" collapsed="1" x14ac:dyDescent="0.3">
      <c r="B16" s="31"/>
      <c r="C16" s="31"/>
      <c r="D16" s="31"/>
      <c r="E16" s="31"/>
      <c r="F16" s="31"/>
      <c r="G16" s="31"/>
      <c r="H16" s="31"/>
    </row>
    <row r="18" spans="1:8" ht="15" thickBot="1" x14ac:dyDescent="0.35">
      <c r="A18" t="s">
        <v>47</v>
      </c>
    </row>
    <row r="19" spans="1:8" x14ac:dyDescent="0.3">
      <c r="B19" s="34"/>
      <c r="C19" s="34"/>
      <c r="D19" s="34" t="s">
        <v>38</v>
      </c>
      <c r="E19" s="34" t="s">
        <v>48</v>
      </c>
      <c r="F19" s="34" t="s">
        <v>50</v>
      </c>
      <c r="G19" s="34" t="s">
        <v>44</v>
      </c>
      <c r="H19" s="34" t="s">
        <v>44</v>
      </c>
    </row>
    <row r="20" spans="1:8" ht="15" thickBot="1" x14ac:dyDescent="0.35">
      <c r="B20" s="35" t="s">
        <v>36</v>
      </c>
      <c r="C20" s="35" t="s">
        <v>37</v>
      </c>
      <c r="D20" s="35" t="s">
        <v>39</v>
      </c>
      <c r="E20" s="35" t="s">
        <v>49</v>
      </c>
      <c r="F20" s="35" t="s">
        <v>51</v>
      </c>
      <c r="G20" s="35" t="s">
        <v>45</v>
      </c>
      <c r="H20" s="35" t="s">
        <v>46</v>
      </c>
    </row>
    <row r="21" spans="1:8" x14ac:dyDescent="0.3">
      <c r="B21" s="32" t="s">
        <v>66</v>
      </c>
      <c r="C21" s="32" t="s">
        <v>67</v>
      </c>
      <c r="D21" s="32">
        <v>1000</v>
      </c>
      <c r="E21" s="32">
        <v>10.000000000000007</v>
      </c>
      <c r="F21" s="32">
        <v>0</v>
      </c>
      <c r="G21" s="32">
        <v>249.99999999997155</v>
      </c>
      <c r="H21" s="32">
        <v>250.00000000002845</v>
      </c>
    </row>
    <row r="22" spans="1:8" x14ac:dyDescent="0.3">
      <c r="B22" s="32" t="s">
        <v>68</v>
      </c>
      <c r="C22" s="32" t="s">
        <v>69</v>
      </c>
      <c r="D22" s="32">
        <v>500</v>
      </c>
      <c r="E22" s="32">
        <v>0</v>
      </c>
      <c r="F22" s="32">
        <v>0</v>
      </c>
      <c r="G22" s="32">
        <v>249.99999999997158</v>
      </c>
      <c r="H22" s="32">
        <v>1E+30</v>
      </c>
    </row>
    <row r="23" spans="1:8" x14ac:dyDescent="0.3">
      <c r="B23" s="32" t="s">
        <v>70</v>
      </c>
      <c r="C23" s="32" t="s">
        <v>71</v>
      </c>
      <c r="D23" s="32">
        <v>1000</v>
      </c>
      <c r="E23" s="32">
        <v>-2.0000000000000018</v>
      </c>
      <c r="F23" s="32">
        <v>0</v>
      </c>
      <c r="G23" s="32">
        <v>399.99999999993167</v>
      </c>
      <c r="H23" s="32">
        <v>0</v>
      </c>
    </row>
    <row r="24" spans="1:8" x14ac:dyDescent="0.3">
      <c r="B24" s="32" t="s">
        <v>72</v>
      </c>
      <c r="C24" s="32" t="s">
        <v>73</v>
      </c>
      <c r="D24" s="32">
        <v>800</v>
      </c>
      <c r="E24" s="32">
        <v>0</v>
      </c>
      <c r="F24" s="32">
        <v>0</v>
      </c>
      <c r="G24" s="32">
        <v>1E+30</v>
      </c>
      <c r="H24" s="32">
        <v>0</v>
      </c>
    </row>
    <row r="25" spans="1:8" x14ac:dyDescent="0.3">
      <c r="B25" s="32" t="s">
        <v>74</v>
      </c>
      <c r="C25" s="32" t="s">
        <v>75</v>
      </c>
      <c r="D25" s="32">
        <v>1250</v>
      </c>
      <c r="E25" s="32">
        <v>-5.5000000000001172</v>
      </c>
      <c r="F25" s="32">
        <v>0</v>
      </c>
      <c r="G25" s="32">
        <v>333.33333333320684</v>
      </c>
      <c r="H25" s="32">
        <v>0</v>
      </c>
    </row>
    <row r="26" spans="1:8" x14ac:dyDescent="0.3">
      <c r="B26" s="32" t="s">
        <v>76</v>
      </c>
      <c r="C26" s="32" t="s">
        <v>77</v>
      </c>
      <c r="D26" s="32">
        <v>1500</v>
      </c>
      <c r="E26" s="32">
        <v>-3.5000000000001141</v>
      </c>
      <c r="F26" s="32">
        <v>0</v>
      </c>
      <c r="G26" s="32">
        <v>3000</v>
      </c>
      <c r="H26" s="32">
        <v>0</v>
      </c>
    </row>
    <row r="27" spans="1:8" x14ac:dyDescent="0.3">
      <c r="B27" s="32" t="s">
        <v>78</v>
      </c>
      <c r="C27" s="32" t="s">
        <v>79</v>
      </c>
      <c r="D27" s="32">
        <v>1000</v>
      </c>
      <c r="E27" s="32">
        <v>10</v>
      </c>
      <c r="F27" s="32">
        <v>0</v>
      </c>
      <c r="G27" s="32">
        <v>99.999999999965837</v>
      </c>
      <c r="H27" s="32">
        <v>300.00000000003416</v>
      </c>
    </row>
    <row r="28" spans="1:8" x14ac:dyDescent="0.3">
      <c r="B28" s="32" t="s">
        <v>80</v>
      </c>
      <c r="C28" s="32" t="s">
        <v>81</v>
      </c>
      <c r="D28" s="32">
        <v>500</v>
      </c>
      <c r="E28" s="32">
        <v>0</v>
      </c>
      <c r="F28" s="32">
        <v>0</v>
      </c>
      <c r="G28" s="32">
        <v>199.99999999996584</v>
      </c>
      <c r="H28" s="32">
        <v>1E+30</v>
      </c>
    </row>
    <row r="29" spans="1:8" ht="15" thickBot="1" x14ac:dyDescent="0.35">
      <c r="B29" s="33" t="s">
        <v>82</v>
      </c>
      <c r="C29" s="33" t="s">
        <v>83</v>
      </c>
      <c r="D29" s="33">
        <v>0</v>
      </c>
      <c r="E29" s="33">
        <v>-15.000000000000004</v>
      </c>
      <c r="F29" s="33">
        <v>0</v>
      </c>
      <c r="G29" s="33">
        <v>0</v>
      </c>
      <c r="H29" s="33">
        <v>399.99999999993167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B16" sqref="B16"/>
    </sheetView>
  </sheetViews>
  <sheetFormatPr defaultRowHeight="14.4" x14ac:dyDescent="0.3"/>
  <cols>
    <col min="1" max="1" width="24.44140625" style="1" bestFit="1" customWidth="1"/>
    <col min="2" max="2" width="22.21875" style="1" bestFit="1" customWidth="1"/>
    <col min="3" max="3" width="8.88671875" style="1"/>
    <col min="4" max="4" width="12" style="1" bestFit="1" customWidth="1"/>
    <col min="5" max="5" width="11.33203125" style="1" bestFit="1" customWidth="1"/>
    <col min="6" max="6" width="20.77734375" style="1" customWidth="1"/>
    <col min="7" max="8" width="7.88671875" style="1" bestFit="1" customWidth="1"/>
    <col min="9" max="9" width="15.109375" style="1" bestFit="1" customWidth="1"/>
    <col min="10" max="10" width="20.109375" style="1" bestFit="1" customWidth="1"/>
    <col min="11" max="16384" width="8.88671875" style="1"/>
  </cols>
  <sheetData>
    <row r="1" spans="1:10" x14ac:dyDescent="0.3">
      <c r="A1" s="2" t="s">
        <v>0</v>
      </c>
      <c r="B1" s="2"/>
    </row>
    <row r="4" spans="1:10" ht="15" thickBot="1" x14ac:dyDescent="0.35">
      <c r="A4" s="2" t="s">
        <v>1</v>
      </c>
      <c r="B4" s="2"/>
      <c r="D4" s="49" t="s">
        <v>2</v>
      </c>
      <c r="E4" s="49" t="s">
        <v>3</v>
      </c>
      <c r="F4" s="49" t="s">
        <v>14</v>
      </c>
      <c r="G4" s="49" t="s">
        <v>2</v>
      </c>
      <c r="H4" s="49" t="s">
        <v>3</v>
      </c>
      <c r="I4" s="49" t="s">
        <v>12</v>
      </c>
    </row>
    <row r="5" spans="1:10" ht="15" thickTop="1" x14ac:dyDescent="0.3">
      <c r="A5" s="2"/>
      <c r="B5" s="2"/>
      <c r="C5" s="1" t="s">
        <v>9</v>
      </c>
      <c r="D5" s="1" t="s">
        <v>10</v>
      </c>
      <c r="E5" s="1" t="s">
        <v>11</v>
      </c>
      <c r="I5" s="43">
        <v>2</v>
      </c>
      <c r="J5" s="1" t="s">
        <v>13</v>
      </c>
    </row>
    <row r="6" spans="1:10" x14ac:dyDescent="0.3">
      <c r="A6" s="1" t="s">
        <v>5</v>
      </c>
      <c r="B6" s="1" t="s">
        <v>4</v>
      </c>
      <c r="C6" s="38">
        <v>0</v>
      </c>
      <c r="D6" s="38">
        <v>0</v>
      </c>
      <c r="E6" s="1">
        <f>SUM(D11:D12)-D8</f>
        <v>0</v>
      </c>
      <c r="F6" s="1">
        <f>E6+E11+E12-E8</f>
        <v>0</v>
      </c>
    </row>
    <row r="7" spans="1:10" ht="15" thickBot="1" x14ac:dyDescent="0.35">
      <c r="A7" s="1" t="s">
        <v>6</v>
      </c>
      <c r="B7" s="49" t="s">
        <v>4</v>
      </c>
      <c r="C7" s="38">
        <v>0</v>
      </c>
      <c r="D7" s="38">
        <v>0</v>
      </c>
      <c r="E7" s="1">
        <f>SUM(D13:D14)-D9</f>
        <v>0</v>
      </c>
      <c r="F7" s="1">
        <f>E7+E13+E14-E9</f>
        <v>0</v>
      </c>
    </row>
    <row r="8" spans="1:10" ht="15" thickTop="1" x14ac:dyDescent="0.3">
      <c r="A8" s="1" t="s">
        <v>5</v>
      </c>
      <c r="B8" s="1" t="s">
        <v>7</v>
      </c>
      <c r="D8" s="39">
        <v>1000</v>
      </c>
      <c r="E8" s="42">
        <v>800</v>
      </c>
      <c r="F8" s="14" t="s">
        <v>33</v>
      </c>
      <c r="G8" s="14">
        <f>SUM(D11:D12)+D6</f>
        <v>1000</v>
      </c>
      <c r="H8" s="9">
        <f>SUM(E11:E12)+F6</f>
        <v>800</v>
      </c>
      <c r="I8" s="1" t="s">
        <v>31</v>
      </c>
    </row>
    <row r="9" spans="1:10" ht="15" thickBot="1" x14ac:dyDescent="0.35">
      <c r="A9" s="1" t="s">
        <v>6</v>
      </c>
      <c r="B9" s="1" t="s">
        <v>8</v>
      </c>
      <c r="D9" s="40">
        <v>1250</v>
      </c>
      <c r="E9" s="41">
        <v>1500</v>
      </c>
      <c r="F9" s="15" t="s">
        <v>33</v>
      </c>
      <c r="G9" s="15">
        <f>SUM(D13:D14)</f>
        <v>1250</v>
      </c>
      <c r="H9" s="13">
        <f>SUM(E13:E14)+F7</f>
        <v>1500</v>
      </c>
      <c r="I9" s="1" t="s">
        <v>32</v>
      </c>
    </row>
    <row r="10" spans="1:10" ht="15.6" thickTop="1" thickBot="1" x14ac:dyDescent="0.35"/>
    <row r="11" spans="1:10" ht="15" thickTop="1" x14ac:dyDescent="0.3">
      <c r="A11" s="1" t="s">
        <v>18</v>
      </c>
      <c r="B11" s="1" t="s">
        <v>15</v>
      </c>
      <c r="D11" s="3">
        <v>499.9999999999431</v>
      </c>
      <c r="E11" s="4">
        <v>199.99999999993167</v>
      </c>
      <c r="I11" s="43">
        <v>10</v>
      </c>
      <c r="J11" s="1" t="s">
        <v>13</v>
      </c>
    </row>
    <row r="12" spans="1:10" ht="15" thickBot="1" x14ac:dyDescent="0.35">
      <c r="A12" s="1" t="s">
        <v>19</v>
      </c>
      <c r="B12" s="49" t="s">
        <v>17</v>
      </c>
      <c r="D12" s="5">
        <v>500.0000000000569</v>
      </c>
      <c r="E12" s="6">
        <v>600.00000000006833</v>
      </c>
      <c r="I12" s="43">
        <v>15</v>
      </c>
      <c r="J12" s="1" t="s">
        <v>13</v>
      </c>
    </row>
    <row r="13" spans="1:10" ht="15" thickTop="1" x14ac:dyDescent="0.3">
      <c r="A13" s="1" t="s">
        <v>18</v>
      </c>
      <c r="B13" s="1" t="s">
        <v>16</v>
      </c>
      <c r="D13" s="5">
        <v>1250</v>
      </c>
      <c r="E13" s="6">
        <v>1500</v>
      </c>
      <c r="I13" s="43">
        <v>16</v>
      </c>
      <c r="J13" s="1" t="s">
        <v>13</v>
      </c>
    </row>
    <row r="14" spans="1:10" ht="15" thickBot="1" x14ac:dyDescent="0.35">
      <c r="A14" s="1" t="s">
        <v>19</v>
      </c>
      <c r="B14" s="1" t="s">
        <v>16</v>
      </c>
      <c r="D14" s="7">
        <v>0</v>
      </c>
      <c r="E14" s="8">
        <v>0</v>
      </c>
      <c r="I14" s="43">
        <v>24</v>
      </c>
      <c r="J14" s="1" t="s">
        <v>13</v>
      </c>
    </row>
    <row r="15" spans="1:10" ht="15" thickTop="1" x14ac:dyDescent="0.3"/>
    <row r="16" spans="1:10" ht="15" thickBot="1" x14ac:dyDescent="0.35">
      <c r="A16" s="2" t="s">
        <v>20</v>
      </c>
      <c r="B16" s="49" t="s">
        <v>22</v>
      </c>
      <c r="D16" s="1" t="s">
        <v>2</v>
      </c>
      <c r="E16" s="1" t="s">
        <v>3</v>
      </c>
      <c r="I16" s="1" t="s">
        <v>21</v>
      </c>
    </row>
    <row r="17" spans="1:10" ht="15" thickTop="1" x14ac:dyDescent="0.3">
      <c r="B17" s="1" t="s">
        <v>18</v>
      </c>
      <c r="D17" s="39">
        <v>1000</v>
      </c>
      <c r="E17" s="48">
        <v>1000</v>
      </c>
      <c r="I17" s="44">
        <v>0.5</v>
      </c>
      <c r="J17" s="1" t="s">
        <v>23</v>
      </c>
    </row>
    <row r="18" spans="1:10" x14ac:dyDescent="0.3">
      <c r="B18" s="1" t="s">
        <v>19</v>
      </c>
      <c r="D18" s="46">
        <v>500</v>
      </c>
      <c r="E18" s="47">
        <v>500</v>
      </c>
      <c r="I18" s="38">
        <v>0.6</v>
      </c>
      <c r="J18" s="1" t="s">
        <v>24</v>
      </c>
    </row>
    <row r="19" spans="1:10" ht="15" thickBot="1" x14ac:dyDescent="0.35">
      <c r="B19" s="49" t="s">
        <v>26</v>
      </c>
      <c r="D19" s="10" t="s">
        <v>25</v>
      </c>
      <c r="E19" s="11" t="s">
        <v>25</v>
      </c>
    </row>
    <row r="20" spans="1:10" ht="15" thickTop="1" x14ac:dyDescent="0.3">
      <c r="B20" s="1" t="s">
        <v>18</v>
      </c>
      <c r="D20" s="10">
        <f>(D11*I17)+(D13*I18)</f>
        <v>999.99999999997158</v>
      </c>
      <c r="E20" s="11">
        <f>(E11*I17)+(E13*I18)</f>
        <v>999.99999999996589</v>
      </c>
    </row>
    <row r="21" spans="1:10" ht="15" thickBot="1" x14ac:dyDescent="0.35">
      <c r="B21" s="1" t="s">
        <v>19</v>
      </c>
      <c r="D21" s="12">
        <f>(D12*I17)+(D14*I18)</f>
        <v>250.00000000002845</v>
      </c>
      <c r="E21" s="12">
        <f>(E12*I17)+(E14*I18)</f>
        <v>300.00000000003416</v>
      </c>
    </row>
    <row r="22" spans="1:10" ht="15.6" thickTop="1" thickBot="1" x14ac:dyDescent="0.35"/>
    <row r="23" spans="1:10" ht="15.6" thickTop="1" thickBot="1" x14ac:dyDescent="0.35">
      <c r="B23" s="1" t="s">
        <v>27</v>
      </c>
      <c r="E23" s="45">
        <v>0</v>
      </c>
      <c r="F23" s="16" t="s">
        <v>28</v>
      </c>
      <c r="G23" s="17">
        <f>SUM(F6:F7)</f>
        <v>0</v>
      </c>
      <c r="H23" s="18"/>
      <c r="I23" s="18"/>
    </row>
    <row r="24" spans="1:10" ht="15" thickTop="1" x14ac:dyDescent="0.3"/>
    <row r="25" spans="1:10" ht="15" thickBot="1" x14ac:dyDescent="0.35">
      <c r="A25" s="1" t="s">
        <v>12</v>
      </c>
      <c r="D25" s="1" t="s">
        <v>2</v>
      </c>
      <c r="E25" s="1" t="s">
        <v>3</v>
      </c>
      <c r="F25" s="1" t="s">
        <v>29</v>
      </c>
    </row>
    <row r="26" spans="1:10" ht="15" thickTop="1" x14ac:dyDescent="0.3">
      <c r="A26" s="19" t="s">
        <v>18</v>
      </c>
      <c r="B26" s="20" t="s">
        <v>5</v>
      </c>
      <c r="C26" s="20"/>
      <c r="D26" s="21">
        <f>D11*$I11</f>
        <v>4999.9999999994307</v>
      </c>
      <c r="E26" s="21">
        <f>E11*$I11</f>
        <v>1999.9999999993167</v>
      </c>
      <c r="F26" s="22">
        <f>SUM(D26:E26)</f>
        <v>6999.9999999987476</v>
      </c>
    </row>
    <row r="27" spans="1:10" x14ac:dyDescent="0.3">
      <c r="A27" s="23" t="s">
        <v>19</v>
      </c>
      <c r="B27" s="18" t="s">
        <v>5</v>
      </c>
      <c r="C27" s="18"/>
      <c r="D27" s="24">
        <f>D12*$I12</f>
        <v>7500.0000000008531</v>
      </c>
      <c r="E27" s="24">
        <f t="shared" ref="E27:E28" si="0">E12*$I12</f>
        <v>9000.0000000010241</v>
      </c>
      <c r="F27" s="25">
        <f t="shared" ref="F27:F31" si="1">SUM(D27:E27)</f>
        <v>16500.000000001877</v>
      </c>
    </row>
    <row r="28" spans="1:10" x14ac:dyDescent="0.3">
      <c r="A28" s="23" t="s">
        <v>18</v>
      </c>
      <c r="B28" s="18" t="s">
        <v>6</v>
      </c>
      <c r="C28" s="18"/>
      <c r="D28" s="24">
        <f>D13*$I13</f>
        <v>20000</v>
      </c>
      <c r="E28" s="24">
        <f t="shared" si="0"/>
        <v>24000</v>
      </c>
      <c r="F28" s="25">
        <f t="shared" si="1"/>
        <v>44000</v>
      </c>
    </row>
    <row r="29" spans="1:10" x14ac:dyDescent="0.3">
      <c r="A29" s="23" t="s">
        <v>19</v>
      </c>
      <c r="B29" s="18" t="s">
        <v>6</v>
      </c>
      <c r="C29" s="18"/>
      <c r="D29" s="24">
        <f>D14*$I14</f>
        <v>0</v>
      </c>
      <c r="E29" s="24">
        <f>E14*$I14</f>
        <v>0</v>
      </c>
      <c r="F29" s="25">
        <f t="shared" si="1"/>
        <v>0</v>
      </c>
    </row>
    <row r="30" spans="1:10" x14ac:dyDescent="0.3">
      <c r="A30" s="23"/>
      <c r="B30" s="18" t="s">
        <v>30</v>
      </c>
      <c r="C30" s="18"/>
      <c r="D30" s="18">
        <v>0</v>
      </c>
      <c r="E30" s="24">
        <f>SUM(E6:E7)*I5</f>
        <v>0</v>
      </c>
      <c r="F30" s="25">
        <f t="shared" si="1"/>
        <v>0</v>
      </c>
    </row>
    <row r="31" spans="1:10" ht="15" thickBot="1" x14ac:dyDescent="0.35">
      <c r="A31" s="26"/>
      <c r="B31" s="27" t="s">
        <v>29</v>
      </c>
      <c r="C31" s="27"/>
      <c r="D31" s="28">
        <f>SUM(D26:D30)</f>
        <v>32500.000000000284</v>
      </c>
      <c r="E31" s="28">
        <f>SUM(E26:E30)</f>
        <v>35000.000000000342</v>
      </c>
      <c r="F31" s="29">
        <f t="shared" si="1"/>
        <v>67500.000000000626</v>
      </c>
    </row>
    <row r="32" spans="1:10" ht="15" thickTop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Sensitivity Report 1</vt:lpstr>
      <vt:lpstr>Sensitivity Report 2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Shaan Bains</dc:creator>
  <cp:lastModifiedBy>Shaan Bains</cp:lastModifiedBy>
  <dcterms:created xsi:type="dcterms:W3CDTF">2014-11-21T19:19:41Z</dcterms:created>
  <dcterms:modified xsi:type="dcterms:W3CDTF">2015-06-26T08:33:13Z</dcterms:modified>
</cp:coreProperties>
</file>