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5" windowWidth="11565" windowHeight="78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32" i="1"/>
  <c r="B34" s="1"/>
  <c r="B32" i="3"/>
  <c r="B34" s="1"/>
  <c r="B25"/>
  <c r="C25" s="1"/>
  <c r="B24"/>
  <c r="C24" s="1"/>
  <c r="D24" s="1"/>
  <c r="E24" s="1"/>
  <c r="B23"/>
  <c r="B22"/>
  <c r="B26" s="1"/>
  <c r="B19"/>
  <c r="C19" s="1"/>
  <c r="D19" s="1"/>
  <c r="E19" s="1"/>
  <c r="B18"/>
  <c r="C18" s="1"/>
  <c r="B17"/>
  <c r="C17" s="1"/>
  <c r="D17" s="1"/>
  <c r="E17" s="1"/>
  <c r="B16"/>
  <c r="B15"/>
  <c r="C15" s="1"/>
  <c r="D9" i="2"/>
  <c r="D10" s="1"/>
  <c r="D11" s="1"/>
  <c r="D12" s="1"/>
  <c r="D13" s="1"/>
  <c r="D14" s="1"/>
  <c r="D15" s="1"/>
  <c r="D16" s="1"/>
  <c r="D17" s="1"/>
  <c r="D18" s="1"/>
  <c r="D19" s="1"/>
  <c r="D20" s="1"/>
  <c r="B23" i="1"/>
  <c r="C23" s="1"/>
  <c r="D23" s="1"/>
  <c r="E23" s="1"/>
  <c r="B24"/>
  <c r="C24" s="1"/>
  <c r="D24" s="1"/>
  <c r="E24" s="1"/>
  <c r="B25"/>
  <c r="C25" s="1"/>
  <c r="D25" s="1"/>
  <c r="E25" s="1"/>
  <c r="B22"/>
  <c r="B19"/>
  <c r="C19" s="1"/>
  <c r="D19" s="1"/>
  <c r="E19" s="1"/>
  <c r="B18"/>
  <c r="C18" s="1"/>
  <c r="D18" s="1"/>
  <c r="E18" s="1"/>
  <c r="B17"/>
  <c r="C17" s="1"/>
  <c r="D17" s="1"/>
  <c r="E17" s="1"/>
  <c r="B16"/>
  <c r="C16" s="1"/>
  <c r="D16" s="1"/>
  <c r="E16" s="1"/>
  <c r="B15"/>
  <c r="C15" s="1"/>
  <c r="C22" i="3" l="1"/>
  <c r="D22" s="1"/>
  <c r="F19"/>
  <c r="D18"/>
  <c r="E18" s="1"/>
  <c r="F18" s="1"/>
  <c r="B26" i="1"/>
  <c r="C20"/>
  <c r="D15"/>
  <c r="E15" s="1"/>
  <c r="C22"/>
  <c r="D22" s="1"/>
  <c r="E22" s="1"/>
  <c r="F17" i="3"/>
  <c r="E22"/>
  <c r="F24"/>
  <c r="D25"/>
  <c r="E25" s="1"/>
  <c r="B20"/>
  <c r="D15"/>
  <c r="C16"/>
  <c r="D16" s="1"/>
  <c r="E16" s="1"/>
  <c r="F22"/>
  <c r="C23"/>
  <c r="D23" s="1"/>
  <c r="E23" s="1"/>
  <c r="F24" i="1"/>
  <c r="F25"/>
  <c r="F23"/>
  <c r="F19"/>
  <c r="F17"/>
  <c r="D20"/>
  <c r="E20" s="1"/>
  <c r="F18"/>
  <c r="F16"/>
  <c r="F15"/>
  <c r="B20"/>
  <c r="B27" s="1"/>
  <c r="C26" l="1"/>
  <c r="F20"/>
  <c r="C20" i="3"/>
  <c r="E15"/>
  <c r="D20"/>
  <c r="C26"/>
  <c r="F25"/>
  <c r="E26"/>
  <c r="F23"/>
  <c r="F16"/>
  <c r="B27"/>
  <c r="D26"/>
  <c r="F15"/>
  <c r="C27" i="1"/>
  <c r="C28" s="1"/>
  <c r="D26"/>
  <c r="D27" s="1"/>
  <c r="D28" s="1"/>
  <c r="C27" i="3" l="1"/>
  <c r="C28" s="1"/>
  <c r="C29" s="1"/>
  <c r="B29"/>
  <c r="F26"/>
  <c r="D27"/>
  <c r="D28" s="1"/>
  <c r="E20"/>
  <c r="D29" i="1"/>
  <c r="E26"/>
  <c r="F22"/>
  <c r="E27" i="3" l="1"/>
  <c r="F20"/>
  <c r="D29"/>
  <c r="C29" i="1"/>
  <c r="E27"/>
  <c r="E28" s="1"/>
  <c r="F26"/>
  <c r="F27" i="3" l="1"/>
  <c r="E28"/>
  <c r="F28" s="1"/>
  <c r="E29" i="1"/>
  <c r="F27"/>
  <c r="F28"/>
  <c r="B29"/>
  <c r="E29" i="3" l="1"/>
  <c r="F29" s="1"/>
  <c r="F29" i="1"/>
</calcChain>
</file>

<file path=xl/sharedStrings.xml><?xml version="1.0" encoding="utf-8"?>
<sst xmlns="http://schemas.openxmlformats.org/spreadsheetml/2006/main" count="99" uniqueCount="45">
  <si>
    <t>Product Sales</t>
  </si>
  <si>
    <t xml:space="preserve">Warranty Sales  </t>
  </si>
  <si>
    <t xml:space="preserve">Installation </t>
  </si>
  <si>
    <t xml:space="preserve">Maintenance </t>
  </si>
  <si>
    <t xml:space="preserve">Repair Service  </t>
  </si>
  <si>
    <t xml:space="preserve">Rental Costs </t>
  </si>
  <si>
    <t xml:space="preserve">Salaries </t>
  </si>
  <si>
    <t xml:space="preserve">Purchases </t>
  </si>
  <si>
    <t>Other Costs</t>
  </si>
  <si>
    <t xml:space="preserve"> Warranty Sales </t>
  </si>
  <si>
    <t xml:space="preserve"> Installation </t>
  </si>
  <si>
    <t xml:space="preserve"> Maintenance </t>
  </si>
  <si>
    <t xml:space="preserve"> Repair Service </t>
  </si>
  <si>
    <t xml:space="preserve"> Salaries </t>
  </si>
  <si>
    <t xml:space="preserve"> Purchases </t>
  </si>
  <si>
    <t xml:space="preserve"> Other Costs </t>
  </si>
  <si>
    <t>Change Rates</t>
  </si>
  <si>
    <t xml:space="preserve">Product Sales </t>
  </si>
  <si>
    <t xml:space="preserve">Rental Costs  </t>
  </si>
  <si>
    <t>Income</t>
  </si>
  <si>
    <t>Expenses</t>
  </si>
  <si>
    <t>Total Income</t>
  </si>
  <si>
    <t>Total Expenses</t>
  </si>
  <si>
    <t>First Q</t>
  </si>
  <si>
    <t>Second Q</t>
  </si>
  <si>
    <t>Third Q</t>
  </si>
  <si>
    <t>Fourth Q</t>
  </si>
  <si>
    <t>Yearly Total</t>
  </si>
  <si>
    <t>Monthy Avg.</t>
  </si>
  <si>
    <t>Gross Profit</t>
  </si>
  <si>
    <t>Taxes</t>
  </si>
  <si>
    <t>Net Profit</t>
  </si>
  <si>
    <t>Amortization Table</t>
  </si>
  <si>
    <t>Principle</t>
  </si>
  <si>
    <t>Balance</t>
  </si>
  <si>
    <t>Interest</t>
  </si>
  <si>
    <t>Loan Data</t>
  </si>
  <si>
    <t>Loan Amount</t>
  </si>
  <si>
    <t xml:space="preserve">Loan Term </t>
  </si>
  <si>
    <t>Payment #</t>
  </si>
  <si>
    <t>Total Tax</t>
  </si>
  <si>
    <t>Gross Profit Tax</t>
  </si>
  <si>
    <t>Interest Rate</t>
  </si>
  <si>
    <t>Total Gross Profit</t>
  </si>
  <si>
    <t>Difference</t>
  </si>
</sst>
</file>

<file path=xl/styles.xml><?xml version="1.0" encoding="utf-8"?>
<styleSheet xmlns="http://schemas.openxmlformats.org/spreadsheetml/2006/main">
  <numFmts count="2">
    <numFmt numFmtId="164" formatCode="&quot;$&quot;#,##0.00;[Red]\-&quot;$&quot;#,##0.00"/>
    <numFmt numFmtId="165" formatCode="_-&quot;$&quot;* #,##0.00_-;\-&quot;$&quot;* #,##0.00_-;_-&quot;$&quot;* &quot;-&quot;??_-;_-@_-"/>
  </numFmts>
  <fonts count="2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dashed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10" fontId="0" fillId="0" borderId="0" xfId="0" applyNumberFormat="1"/>
    <xf numFmtId="164" fontId="0" fillId="0" borderId="0" xfId="0" applyNumberFormat="1"/>
    <xf numFmtId="0" fontId="1" fillId="0" borderId="0" xfId="0" applyFont="1"/>
    <xf numFmtId="9" fontId="0" fillId="0" borderId="0" xfId="0" applyNumberFormat="1"/>
    <xf numFmtId="165" fontId="0" fillId="0" borderId="0" xfId="0" applyNumberFormat="1"/>
    <xf numFmtId="164" fontId="0" fillId="0" borderId="0" xfId="0" applyNumberFormat="1" applyAlignment="1">
      <alignment wrapText="1"/>
    </xf>
    <xf numFmtId="0" fontId="0" fillId="0" borderId="1" xfId="0" applyBorder="1"/>
    <xf numFmtId="165" fontId="0" fillId="0" borderId="1" xfId="0" applyNumberFormat="1" applyBorder="1"/>
    <xf numFmtId="0" fontId="0" fillId="0" borderId="2" xfId="0" applyBorder="1"/>
    <xf numFmtId="165" fontId="0" fillId="0" borderId="2" xfId="0" applyNumberFormat="1" applyBorder="1"/>
    <xf numFmtId="164" fontId="0" fillId="0" borderId="1" xfId="0" applyNumberFormat="1" applyBorder="1"/>
    <xf numFmtId="0" fontId="0" fillId="0" borderId="3" xfId="0" applyBorder="1"/>
    <xf numFmtId="164" fontId="0" fillId="0" borderId="3" xfId="0" applyNumberFormat="1" applyBorder="1"/>
    <xf numFmtId="165" fontId="0" fillId="0" borderId="0" xfId="0" applyNumberFormat="1" applyAlignment="1">
      <alignment wrapText="1"/>
    </xf>
    <xf numFmtId="165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lang="en-CA"/>
            </a:pPr>
            <a:r>
              <a:rPr lang="en-CA"/>
              <a:t> </a:t>
            </a:r>
            <a:r>
              <a:rPr lang="en-CA" sz="1600"/>
              <a:t>Quarterly Income, Expenses, and Net Profit</a:t>
            </a:r>
          </a:p>
        </c:rich>
      </c:tx>
      <c:layout>
        <c:manualLayout>
          <c:xMode val="edge"/>
          <c:yMode val="edge"/>
          <c:x val="0.11048915267379619"/>
          <c:y val="2.9850734574867952E-2"/>
        </c:manualLayout>
      </c:layout>
    </c:title>
    <c:plotArea>
      <c:layout/>
      <c:barChart>
        <c:barDir val="col"/>
        <c:grouping val="clustered"/>
        <c:ser>
          <c:idx val="0"/>
          <c:order val="0"/>
          <c:tx>
            <c:strRef>
              <c:f>Sheet1!$A$20</c:f>
              <c:strCache>
                <c:ptCount val="1"/>
                <c:pt idx="0">
                  <c:v>Total Income</c:v>
                </c:pt>
              </c:strCache>
            </c:strRef>
          </c:tx>
          <c:cat>
            <c:strRef>
              <c:f>Sheet1!$B$14:$E$14</c:f>
              <c:strCache>
                <c:ptCount val="4"/>
                <c:pt idx="0">
                  <c:v>First Q</c:v>
                </c:pt>
                <c:pt idx="1">
                  <c:v>Second Q</c:v>
                </c:pt>
                <c:pt idx="2">
                  <c:v>Third Q</c:v>
                </c:pt>
                <c:pt idx="3">
                  <c:v>Fourth Q</c:v>
                </c:pt>
              </c:strCache>
            </c:strRef>
          </c:cat>
          <c:val>
            <c:numRef>
              <c:f>Sheet1!$B$26:$E$26</c:f>
              <c:numCache>
                <c:formatCode>"$"#,##0.00;[Red]\-"$"#,##0.00</c:formatCode>
                <c:ptCount val="4"/>
                <c:pt idx="0">
                  <c:v>92400</c:v>
                </c:pt>
                <c:pt idx="1">
                  <c:v>92155.199999999997</c:v>
                </c:pt>
                <c:pt idx="2">
                  <c:v>91942.022400000002</c:v>
                </c:pt>
                <c:pt idx="3">
                  <c:v>91759.720102800013</c:v>
                </c:pt>
              </c:numCache>
            </c:numRef>
          </c:val>
        </c:ser>
        <c:ser>
          <c:idx val="1"/>
          <c:order val="1"/>
          <c:tx>
            <c:strRef>
              <c:f>Sheet1!$A$26</c:f>
              <c:strCache>
                <c:ptCount val="1"/>
                <c:pt idx="0">
                  <c:v>Total Expenses</c:v>
                </c:pt>
              </c:strCache>
            </c:strRef>
          </c:tx>
          <c:cat>
            <c:strRef>
              <c:f>Sheet1!$B$14:$E$14</c:f>
              <c:strCache>
                <c:ptCount val="4"/>
                <c:pt idx="0">
                  <c:v>First Q</c:v>
                </c:pt>
                <c:pt idx="1">
                  <c:v>Second Q</c:v>
                </c:pt>
                <c:pt idx="2">
                  <c:v>Third Q</c:v>
                </c:pt>
                <c:pt idx="3">
                  <c:v>Fourth Q</c:v>
                </c:pt>
              </c:strCache>
            </c:strRef>
          </c:cat>
          <c:val>
            <c:numRef>
              <c:f>Sheet1!$B$26:$E$26</c:f>
              <c:numCache>
                <c:formatCode>"$"#,##0.00;[Red]\-"$"#,##0.00</c:formatCode>
                <c:ptCount val="4"/>
                <c:pt idx="0">
                  <c:v>92400</c:v>
                </c:pt>
                <c:pt idx="1">
                  <c:v>92155.199999999997</c:v>
                </c:pt>
                <c:pt idx="2">
                  <c:v>91942.022400000002</c:v>
                </c:pt>
                <c:pt idx="3">
                  <c:v>91759.720102800013</c:v>
                </c:pt>
              </c:numCache>
            </c:numRef>
          </c:val>
        </c:ser>
        <c:ser>
          <c:idx val="2"/>
          <c:order val="2"/>
          <c:tx>
            <c:strRef>
              <c:f>Sheet1!$A$29</c:f>
              <c:strCache>
                <c:ptCount val="1"/>
                <c:pt idx="0">
                  <c:v>Net Profit</c:v>
                </c:pt>
              </c:strCache>
            </c:strRef>
          </c:tx>
          <c:val>
            <c:numRef>
              <c:f>Sheet1!$B$29:$E$29</c:f>
              <c:numCache>
                <c:formatCode>"$"#,##0.00;[Red]\-"$"#,##0.00</c:formatCode>
                <c:ptCount val="4"/>
                <c:pt idx="0" formatCode="_-&quot;$&quot;* #,##0.00_-;\-&quot;$&quot;* #,##0.00_-;_-&quot;$&quot;* &quot;-&quot;??_-;_-@_-">
                  <c:v>-330</c:v>
                </c:pt>
                <c:pt idx="1">
                  <c:v>1534.8839999999968</c:v>
                </c:pt>
                <c:pt idx="2">
                  <c:v>3343.7599260000047</c:v>
                </c:pt>
                <c:pt idx="3">
                  <c:v>1105.7830505340012</c:v>
                </c:pt>
              </c:numCache>
            </c:numRef>
          </c:val>
        </c:ser>
        <c:dLbls/>
        <c:gapWidth val="0"/>
        <c:axId val="56483840"/>
        <c:axId val="56485760"/>
      </c:barChart>
      <c:catAx>
        <c:axId val="564838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lang="en-CA"/>
                </a:pPr>
                <a:r>
                  <a:rPr lang="en-CA"/>
                  <a:t>Quarter</a:t>
                </a:r>
              </a:p>
            </c:rich>
          </c:tx>
          <c:layout/>
        </c:title>
        <c:majorTickMark val="none"/>
        <c:tickLblPos val="nextTo"/>
        <c:txPr>
          <a:bodyPr/>
          <a:lstStyle/>
          <a:p>
            <a:pPr>
              <a:defRPr lang="en-CA"/>
            </a:pPr>
            <a:endParaRPr lang="en-US"/>
          </a:p>
        </c:txPr>
        <c:crossAx val="56485760"/>
        <c:crosses val="autoZero"/>
        <c:auto val="1"/>
        <c:lblAlgn val="ctr"/>
        <c:lblOffset val="100"/>
      </c:catAx>
      <c:valAx>
        <c:axId val="56485760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 lang="en-CA"/>
                </a:pPr>
                <a:r>
                  <a:rPr lang="en-CA"/>
                  <a:t>Money(dollars)</a:t>
                </a:r>
              </a:p>
            </c:rich>
          </c:tx>
          <c:layout/>
        </c:title>
        <c:numFmt formatCode="&quot;$&quot;#,##0.00;[Red]\-&quot;$&quot;#,##0.00" sourceLinked="1"/>
        <c:tickLblPos val="nextTo"/>
        <c:txPr>
          <a:bodyPr/>
          <a:lstStyle/>
          <a:p>
            <a:pPr>
              <a:defRPr lang="en-CA"/>
            </a:pPr>
            <a:endParaRPr lang="en-US"/>
          </a:p>
        </c:txPr>
        <c:crossAx val="56483840"/>
        <c:crosses val="autoZero"/>
        <c:crossBetween val="between"/>
      </c:valAx>
    </c:plotArea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 orientation="landscape" horizontalDpi="-3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lang="en-CA"/>
            </a:pPr>
            <a:r>
              <a:rPr lang="en-CA" sz="1600"/>
              <a:t> Quarterly Income, Expenses, and Net Profit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0.2867395833307812"/>
          <c:y val="0.22539136791478689"/>
          <c:w val="0.67903249398561261"/>
          <c:h val="0.62533537488972069"/>
        </c:manualLayout>
      </c:layout>
      <c:barChart>
        <c:barDir val="col"/>
        <c:grouping val="clustered"/>
        <c:ser>
          <c:idx val="0"/>
          <c:order val="0"/>
          <c:tx>
            <c:strRef>
              <c:f>Sheet3!$A$20</c:f>
              <c:strCache>
                <c:ptCount val="1"/>
                <c:pt idx="0">
                  <c:v>Total Income</c:v>
                </c:pt>
              </c:strCache>
            </c:strRef>
          </c:tx>
          <c:cat>
            <c:strRef>
              <c:f>Sheet3!$B$14:$E$14</c:f>
              <c:strCache>
                <c:ptCount val="4"/>
                <c:pt idx="0">
                  <c:v>First Q</c:v>
                </c:pt>
                <c:pt idx="1">
                  <c:v>Second Q</c:v>
                </c:pt>
                <c:pt idx="2">
                  <c:v>Third Q</c:v>
                </c:pt>
                <c:pt idx="3">
                  <c:v>Fourth Q</c:v>
                </c:pt>
              </c:strCache>
            </c:strRef>
          </c:cat>
          <c:val>
            <c:numRef>
              <c:f>Sheet3!$B$20:$E$20</c:f>
              <c:numCache>
                <c:formatCode>_-"$"* #,##0.00_-;\-"$"* #,##0.00_-;_-"$"* "-"??_-;_-@_-</c:formatCode>
                <c:ptCount val="4"/>
                <c:pt idx="0">
                  <c:v>92070</c:v>
                </c:pt>
                <c:pt idx="1">
                  <c:v>98682.240000000005</c:v>
                </c:pt>
                <c:pt idx="2">
                  <c:v>105804.09813</c:v>
                </c:pt>
                <c:pt idx="3">
                  <c:v>101360.32600854</c:v>
                </c:pt>
              </c:numCache>
            </c:numRef>
          </c:val>
        </c:ser>
        <c:ser>
          <c:idx val="1"/>
          <c:order val="1"/>
          <c:tx>
            <c:strRef>
              <c:f>Sheet3!$A$26</c:f>
              <c:strCache>
                <c:ptCount val="1"/>
                <c:pt idx="0">
                  <c:v>Total Expenses</c:v>
                </c:pt>
              </c:strCache>
            </c:strRef>
          </c:tx>
          <c:cat>
            <c:strRef>
              <c:f>Sheet3!$B$14:$E$14</c:f>
              <c:strCache>
                <c:ptCount val="4"/>
                <c:pt idx="0">
                  <c:v>First Q</c:v>
                </c:pt>
                <c:pt idx="1">
                  <c:v>Second Q</c:v>
                </c:pt>
                <c:pt idx="2">
                  <c:v>Third Q</c:v>
                </c:pt>
                <c:pt idx="3">
                  <c:v>Fourth Q</c:v>
                </c:pt>
              </c:strCache>
            </c:strRef>
          </c:cat>
          <c:val>
            <c:numRef>
              <c:f>Sheet3!$B$26:$E$26</c:f>
              <c:numCache>
                <c:formatCode>_-"$"* #,##0.00_-;\-"$"* #,##0.00_-;_-"$"* "-"??_-;_-@_-</c:formatCode>
                <c:ptCount val="4"/>
                <c:pt idx="0">
                  <c:v>92400</c:v>
                </c:pt>
                <c:pt idx="1">
                  <c:v>91709.4</c:v>
                </c:pt>
                <c:pt idx="2">
                  <c:v>91069.722600000008</c:v>
                </c:pt>
                <c:pt idx="3">
                  <c:v>90478.993733399999</c:v>
                </c:pt>
              </c:numCache>
            </c:numRef>
          </c:val>
        </c:ser>
        <c:ser>
          <c:idx val="2"/>
          <c:order val="2"/>
          <c:tx>
            <c:strRef>
              <c:f>Sheet3!$A$29</c:f>
              <c:strCache>
                <c:ptCount val="1"/>
                <c:pt idx="0">
                  <c:v>Net Profit</c:v>
                </c:pt>
              </c:strCache>
            </c:strRef>
          </c:tx>
          <c:cat>
            <c:strRef>
              <c:f>Sheet3!$B$14:$E$14</c:f>
              <c:strCache>
                <c:ptCount val="4"/>
                <c:pt idx="0">
                  <c:v>First Q</c:v>
                </c:pt>
                <c:pt idx="1">
                  <c:v>Second Q</c:v>
                </c:pt>
                <c:pt idx="2">
                  <c:v>Third Q</c:v>
                </c:pt>
                <c:pt idx="3">
                  <c:v>Fourth Q</c:v>
                </c:pt>
              </c:strCache>
            </c:strRef>
          </c:cat>
          <c:val>
            <c:numRef>
              <c:f>Sheet3!$B$29:$E$29</c:f>
              <c:numCache>
                <c:formatCode>_-"$"* #,##0.00_-;\-"$"* #,##0.00_-;_-"$"* "-"??_-;_-@_-</c:formatCode>
                <c:ptCount val="4"/>
                <c:pt idx="0">
                  <c:v>-330</c:v>
                </c:pt>
                <c:pt idx="1">
                  <c:v>5578.272000000009</c:v>
                </c:pt>
                <c:pt idx="2">
                  <c:v>11314.062870999993</c:v>
                </c:pt>
                <c:pt idx="3">
                  <c:v>8616.9325925979974</c:v>
                </c:pt>
              </c:numCache>
            </c:numRef>
          </c:val>
        </c:ser>
        <c:dLbls/>
        <c:gapWidth val="0"/>
        <c:axId val="73696000"/>
        <c:axId val="73697920"/>
      </c:barChart>
      <c:catAx>
        <c:axId val="736960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lang="en-CA"/>
                </a:pPr>
                <a:r>
                  <a:rPr lang="en-CA"/>
                  <a:t>Quarter</a:t>
                </a:r>
              </a:p>
            </c:rich>
          </c:tx>
          <c:layout/>
        </c:title>
        <c:majorTickMark val="none"/>
        <c:tickLblPos val="nextTo"/>
        <c:txPr>
          <a:bodyPr/>
          <a:lstStyle/>
          <a:p>
            <a:pPr>
              <a:defRPr lang="en-CA"/>
            </a:pPr>
            <a:endParaRPr lang="en-US"/>
          </a:p>
        </c:txPr>
        <c:crossAx val="73697920"/>
        <c:crosses val="autoZero"/>
        <c:auto val="1"/>
        <c:lblAlgn val="ctr"/>
        <c:lblOffset val="100"/>
      </c:catAx>
      <c:valAx>
        <c:axId val="73697920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 lang="en-CA"/>
                </a:pPr>
                <a:r>
                  <a:rPr lang="en-CA" sz="1000" b="1" i="0" u="none" strike="noStrike" baseline="0">
                    <a:effectLst/>
                  </a:rPr>
                  <a:t>Money(dollars)</a:t>
                </a:r>
                <a:endParaRPr lang="en-CA"/>
              </a:p>
            </c:rich>
          </c:tx>
          <c:layout/>
        </c:title>
        <c:numFmt formatCode="_-&quot;$&quot;* #,##0.00_-;\-&quot;$&quot;* #,##0.00_-;_-&quot;$&quot;* &quot;-&quot;??_-;_-@_-" sourceLinked="1"/>
        <c:tickLblPos val="nextTo"/>
        <c:txPr>
          <a:bodyPr/>
          <a:lstStyle/>
          <a:p>
            <a:pPr>
              <a:defRPr lang="en-CA"/>
            </a:pPr>
            <a:endParaRPr lang="en-US"/>
          </a:p>
        </c:txPr>
        <c:crossAx val="73696000"/>
        <c:crosses val="autoZero"/>
        <c:crossBetween val="between"/>
      </c:valAx>
    </c:plotArea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366711</xdr:colOff>
      <xdr:row>0</xdr:row>
      <xdr:rowOff>85726</xdr:rowOff>
    </xdr:from>
    <xdr:to>
      <xdr:col>10</xdr:col>
      <xdr:colOff>142875</xdr:colOff>
      <xdr:row>12</xdr:row>
      <xdr:rowOff>38100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157162</xdr:colOff>
      <xdr:row>0</xdr:row>
      <xdr:rowOff>47625</xdr:rowOff>
    </xdr:from>
    <xdr:to>
      <xdr:col>9</xdr:col>
      <xdr:colOff>600075</xdr:colOff>
      <xdr:row>12</xdr:row>
      <xdr:rowOff>76199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tabSelected="1" topLeftCell="A10" workbookViewId="0">
      <selection activeCell="E32" sqref="E32"/>
    </sheetView>
  </sheetViews>
  <sheetFormatPr defaultRowHeight="15"/>
  <cols>
    <col min="1" max="1" width="16.28515625" bestFit="1" customWidth="1"/>
    <col min="2" max="2" width="10.5703125" bestFit="1" customWidth="1"/>
    <col min="3" max="3" width="11.85546875" bestFit="1" customWidth="1"/>
    <col min="4" max="4" width="13.5703125" customWidth="1"/>
    <col min="5" max="5" width="10.140625" bestFit="1" customWidth="1"/>
    <col min="6" max="6" width="12.85546875" customWidth="1"/>
  </cols>
  <sheetData>
    <row r="1" spans="1:6">
      <c r="A1" s="3" t="s">
        <v>16</v>
      </c>
      <c r="C1" s="3" t="s">
        <v>28</v>
      </c>
    </row>
    <row r="2" spans="1:6">
      <c r="A2" t="s">
        <v>0</v>
      </c>
      <c r="B2" s="1">
        <v>2.1999999999999999E-2</v>
      </c>
      <c r="C2" t="s">
        <v>0</v>
      </c>
      <c r="D2" s="2">
        <v>22500</v>
      </c>
    </row>
    <row r="3" spans="1:6">
      <c r="A3" t="s">
        <v>1</v>
      </c>
      <c r="B3" s="1">
        <v>1.7500000000000002E-2</v>
      </c>
      <c r="C3" t="s">
        <v>1</v>
      </c>
      <c r="D3" s="2">
        <v>3000</v>
      </c>
    </row>
    <row r="4" spans="1:6">
      <c r="A4" t="s">
        <v>2</v>
      </c>
      <c r="B4" s="1">
        <v>2.2499999999999999E-2</v>
      </c>
      <c r="C4" t="s">
        <v>2</v>
      </c>
      <c r="D4" s="2">
        <v>3200</v>
      </c>
    </row>
    <row r="5" spans="1:6">
      <c r="A5" t="s">
        <v>3</v>
      </c>
      <c r="B5" s="1">
        <v>8.9999999999999993E-3</v>
      </c>
      <c r="C5" t="s">
        <v>3</v>
      </c>
      <c r="D5" s="2">
        <v>340</v>
      </c>
    </row>
    <row r="6" spans="1:6">
      <c r="A6" t="s">
        <v>4</v>
      </c>
      <c r="B6" s="1">
        <v>2.75E-2</v>
      </c>
      <c r="C6" t="s">
        <v>4</v>
      </c>
      <c r="D6" s="2">
        <v>1650</v>
      </c>
    </row>
    <row r="7" spans="1:6">
      <c r="A7" t="s">
        <v>5</v>
      </c>
      <c r="B7" s="1">
        <v>-3.1E-2</v>
      </c>
      <c r="C7" t="s">
        <v>5</v>
      </c>
      <c r="D7" s="2">
        <v>9000</v>
      </c>
    </row>
    <row r="8" spans="1:6">
      <c r="A8" t="s">
        <v>6</v>
      </c>
      <c r="B8" s="1">
        <v>7.0000000000000001E-3</v>
      </c>
      <c r="C8" t="s">
        <v>6</v>
      </c>
      <c r="D8" s="2">
        <v>11000</v>
      </c>
    </row>
    <row r="9" spans="1:6">
      <c r="A9" t="s">
        <v>7</v>
      </c>
      <c r="B9" s="1">
        <v>0.01</v>
      </c>
      <c r="C9" t="s">
        <v>7</v>
      </c>
      <c r="D9" s="2">
        <v>4600</v>
      </c>
    </row>
    <row r="10" spans="1:6">
      <c r="A10" t="s">
        <v>8</v>
      </c>
      <c r="B10" s="1">
        <v>1.2E-2</v>
      </c>
      <c r="C10" t="s">
        <v>8</v>
      </c>
      <c r="D10" s="2">
        <v>6200</v>
      </c>
    </row>
    <row r="14" spans="1:6">
      <c r="A14" s="3" t="s">
        <v>19</v>
      </c>
      <c r="B14" t="s">
        <v>23</v>
      </c>
      <c r="C14" t="s">
        <v>24</v>
      </c>
      <c r="D14" t="s">
        <v>25</v>
      </c>
      <c r="E14" t="s">
        <v>26</v>
      </c>
      <c r="F14" t="s">
        <v>27</v>
      </c>
    </row>
    <row r="15" spans="1:6">
      <c r="A15" t="s">
        <v>17</v>
      </c>
      <c r="B15" s="2">
        <f>D2*3</f>
        <v>67500</v>
      </c>
      <c r="C15" s="2">
        <f>B15*B2+B15</f>
        <v>68985</v>
      </c>
      <c r="D15" s="2">
        <f>(C15*B2)+C15</f>
        <v>70502.67</v>
      </c>
      <c r="E15" s="2">
        <f t="shared" ref="E15:E20" si="0">(D15*B2)+D15</f>
        <v>72053.728739999991</v>
      </c>
      <c r="F15" s="2">
        <f>SUM(B15:E15)</f>
        <v>279041.39873999998</v>
      </c>
    </row>
    <row r="16" spans="1:6">
      <c r="A16" t="s">
        <v>9</v>
      </c>
      <c r="B16" s="2">
        <f>D3*3</f>
        <v>9000</v>
      </c>
      <c r="C16" s="2">
        <f>B16*B3+B16</f>
        <v>9157.5</v>
      </c>
      <c r="D16" s="2">
        <f>(C16*B3)+C16</f>
        <v>9317.7562500000004</v>
      </c>
      <c r="E16" s="2">
        <f t="shared" si="0"/>
        <v>9480.8169843750002</v>
      </c>
      <c r="F16" s="2">
        <f t="shared" ref="F16:F29" si="1">SUM(B16:E16)</f>
        <v>36956.073234374999</v>
      </c>
    </row>
    <row r="17" spans="1:6">
      <c r="A17" t="s">
        <v>10</v>
      </c>
      <c r="B17" s="2">
        <f>D4*3</f>
        <v>9600</v>
      </c>
      <c r="C17" s="2">
        <f>B17*B4+B17</f>
        <v>9816</v>
      </c>
      <c r="D17" s="2">
        <f>(C17*B4)+C17</f>
        <v>10036.86</v>
      </c>
      <c r="E17" s="2">
        <f t="shared" si="0"/>
        <v>10262.689350000001</v>
      </c>
      <c r="F17" s="2">
        <f t="shared" si="1"/>
        <v>39715.549350000001</v>
      </c>
    </row>
    <row r="18" spans="1:6">
      <c r="A18" t="s">
        <v>11</v>
      </c>
      <c r="B18" s="2">
        <f>D5*3</f>
        <v>1020</v>
      </c>
      <c r="C18" s="2">
        <f>B18*B5+B18</f>
        <v>1029.18</v>
      </c>
      <c r="D18" s="2">
        <f>(C18*B5)+C18</f>
        <v>1038.44262</v>
      </c>
      <c r="E18" s="2">
        <f t="shared" si="0"/>
        <v>1047.78860358</v>
      </c>
      <c r="F18" s="2">
        <f t="shared" si="1"/>
        <v>4135.4112235800003</v>
      </c>
    </row>
    <row r="19" spans="1:6">
      <c r="A19" t="s">
        <v>12</v>
      </c>
      <c r="B19" s="2">
        <f>D6*3</f>
        <v>4950</v>
      </c>
      <c r="C19" s="2">
        <f>B19*B6+B19</f>
        <v>5086.125</v>
      </c>
      <c r="D19" s="2">
        <f>(C19*B6)+C19</f>
        <v>5225.9934375000003</v>
      </c>
      <c r="E19" s="2">
        <f t="shared" si="0"/>
        <v>5369.7082570312505</v>
      </c>
      <c r="F19" s="2">
        <f t="shared" si="1"/>
        <v>20631.82669453125</v>
      </c>
    </row>
    <row r="20" spans="1:6">
      <c r="A20" s="7" t="s">
        <v>21</v>
      </c>
      <c r="B20" s="11">
        <f>SUM(B15:B19)</f>
        <v>92070</v>
      </c>
      <c r="C20" s="11">
        <f>SUM(C15:C19)</f>
        <v>94073.804999999993</v>
      </c>
      <c r="D20" s="11">
        <f>SUM(D15:D19)</f>
        <v>96121.722307500007</v>
      </c>
      <c r="E20" s="11">
        <f t="shared" si="0"/>
        <v>93141.948915967514</v>
      </c>
      <c r="F20" s="11">
        <f t="shared" si="1"/>
        <v>375407.4762234675</v>
      </c>
    </row>
    <row r="21" spans="1:6">
      <c r="A21" s="3" t="s">
        <v>20</v>
      </c>
      <c r="F21" s="2"/>
    </row>
    <row r="22" spans="1:6">
      <c r="A22" t="s">
        <v>18</v>
      </c>
      <c r="B22" s="2">
        <f>D7*3</f>
        <v>27000</v>
      </c>
      <c r="C22" s="2">
        <f>(B22*B7)+B22</f>
        <v>26163</v>
      </c>
      <c r="D22" s="2">
        <f>(C22*B7)+C22</f>
        <v>25351.947</v>
      </c>
      <c r="E22" s="2">
        <f>(D22*B7)+D22</f>
        <v>24566.036642999999</v>
      </c>
      <c r="F22" s="2">
        <f t="shared" si="1"/>
        <v>103080.983643</v>
      </c>
    </row>
    <row r="23" spans="1:6">
      <c r="A23" t="s">
        <v>13</v>
      </c>
      <c r="B23" s="2">
        <f>D8*3</f>
        <v>33000</v>
      </c>
      <c r="C23" s="2">
        <f>(B23*B8)+B23</f>
        <v>33231</v>
      </c>
      <c r="D23" s="2">
        <f>(C23*B8)+C23</f>
        <v>33463.616999999998</v>
      </c>
      <c r="E23" s="2">
        <f>(D23*B8)+D23</f>
        <v>33697.862319</v>
      </c>
      <c r="F23" s="2">
        <f t="shared" si="1"/>
        <v>133392.47931900001</v>
      </c>
    </row>
    <row r="24" spans="1:6">
      <c r="A24" t="s">
        <v>14</v>
      </c>
      <c r="B24" s="2">
        <f>D9*3</f>
        <v>13800</v>
      </c>
      <c r="C24" s="2">
        <f>(B24*B9)+B24</f>
        <v>13938</v>
      </c>
      <c r="D24" s="2">
        <f>(C24*B9)+C24</f>
        <v>14077.38</v>
      </c>
      <c r="E24" s="2">
        <f>(D24*B9)+D24</f>
        <v>14218.1538</v>
      </c>
      <c r="F24" s="2">
        <f t="shared" si="1"/>
        <v>56033.533799999997</v>
      </c>
    </row>
    <row r="25" spans="1:6">
      <c r="A25" t="s">
        <v>15</v>
      </c>
      <c r="B25" s="2">
        <f>D10*3</f>
        <v>18600</v>
      </c>
      <c r="C25" s="2">
        <f>(B25*B10)+B25</f>
        <v>18823.2</v>
      </c>
      <c r="D25" s="2">
        <f>(C25*B10)+C25</f>
        <v>19049.078400000002</v>
      </c>
      <c r="E25" s="2">
        <f>(D25*B10)+D25</f>
        <v>19277.667340800002</v>
      </c>
      <c r="F25" s="2">
        <f t="shared" si="1"/>
        <v>75749.945740800002</v>
      </c>
    </row>
    <row r="26" spans="1:6">
      <c r="A26" s="7" t="s">
        <v>22</v>
      </c>
      <c r="B26" s="11">
        <f>SUM(B22:B25)</f>
        <v>92400</v>
      </c>
      <c r="C26" s="11">
        <f>SUM(C22:C25)</f>
        <v>92155.199999999997</v>
      </c>
      <c r="D26" s="11">
        <f>SUM(D22:D25)</f>
        <v>91942.022400000002</v>
      </c>
      <c r="E26" s="11">
        <f>SUM(E22:E25)</f>
        <v>91759.720102800013</v>
      </c>
      <c r="F26" s="11">
        <f t="shared" si="1"/>
        <v>368256.94250280003</v>
      </c>
    </row>
    <row r="27" spans="1:6">
      <c r="A27" t="s">
        <v>29</v>
      </c>
      <c r="B27" s="5">
        <f>B20-B26</f>
        <v>-330</v>
      </c>
      <c r="C27" s="2">
        <f>C20-C26</f>
        <v>1918.6049999999959</v>
      </c>
      <c r="D27" s="2">
        <f>D20-D26</f>
        <v>4179.6999075000058</v>
      </c>
      <c r="E27" s="2">
        <f>E20-E26</f>
        <v>1382.2288131675014</v>
      </c>
      <c r="F27" s="2">
        <f t="shared" si="1"/>
        <v>7150.5337206675031</v>
      </c>
    </row>
    <row r="28" spans="1:6">
      <c r="A28" t="s">
        <v>30</v>
      </c>
      <c r="B28" s="14">
        <v>0</v>
      </c>
      <c r="C28" s="6">
        <f t="shared" ref="C28:E28" si="2">IF(C27&lt;=10000,C27*20%,IF(C27&gt;10000,(10000*20%)+(C27-10000)*30%))</f>
        <v>383.72099999999921</v>
      </c>
      <c r="D28" s="6">
        <f t="shared" si="2"/>
        <v>835.93998150000118</v>
      </c>
      <c r="E28" s="6">
        <f t="shared" si="2"/>
        <v>276.44576263350029</v>
      </c>
      <c r="F28" s="2">
        <f t="shared" si="1"/>
        <v>1496.1067441335008</v>
      </c>
    </row>
    <row r="29" spans="1:6">
      <c r="A29" s="12" t="s">
        <v>31</v>
      </c>
      <c r="B29" s="15">
        <f>B27-B28</f>
        <v>-330</v>
      </c>
      <c r="C29" s="13">
        <f>C27-C28</f>
        <v>1534.8839999999968</v>
      </c>
      <c r="D29" s="13">
        <f>D27-D28</f>
        <v>3343.7599260000047</v>
      </c>
      <c r="E29" s="13">
        <f>E27-E28</f>
        <v>1105.7830505340012</v>
      </c>
      <c r="F29" s="13">
        <f t="shared" si="1"/>
        <v>5654.4269765340032</v>
      </c>
    </row>
    <row r="30" spans="1:6">
      <c r="B30" s="5"/>
    </row>
    <row r="31" spans="1:6">
      <c r="A31" t="s">
        <v>43</v>
      </c>
      <c r="B31" s="5">
        <v>7150.5337206675031</v>
      </c>
    </row>
    <row r="32" spans="1:6">
      <c r="A32" t="s">
        <v>41</v>
      </c>
      <c r="B32" s="5">
        <f t="shared" ref="B32" si="3">IF(B31&lt;=10000,B31*20%,IF(B31&gt;10000,(10000*20%)+(B31-10000)*30%))</f>
        <v>1430.1067441335008</v>
      </c>
    </row>
    <row r="33" spans="1:2">
      <c r="A33" t="s">
        <v>40</v>
      </c>
      <c r="B33" s="5">
        <v>1496.1067441335008</v>
      </c>
    </row>
    <row r="34" spans="1:2">
      <c r="A34" t="s">
        <v>44</v>
      </c>
      <c r="B34" s="5">
        <f>B33-B32</f>
        <v>66</v>
      </c>
    </row>
  </sheetData>
  <pageMargins left="0.7" right="0.7" top="0.75" bottom="0.75" header="0.3" footer="0.3"/>
  <pageSetup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0"/>
  <sheetViews>
    <sheetView workbookViewId="0">
      <selection activeCell="A26" sqref="A26"/>
    </sheetView>
  </sheetViews>
  <sheetFormatPr defaultRowHeight="15"/>
  <cols>
    <col min="1" max="1" width="12.7109375" bestFit="1" customWidth="1"/>
    <col min="2" max="2" width="13.5703125" customWidth="1"/>
    <col min="3" max="3" width="12.7109375" customWidth="1"/>
  </cols>
  <sheetData>
    <row r="1" spans="1:4">
      <c r="A1" s="3" t="s">
        <v>36</v>
      </c>
    </row>
    <row r="2" spans="1:4">
      <c r="A2" t="s">
        <v>37</v>
      </c>
      <c r="B2">
        <v>12000</v>
      </c>
    </row>
    <row r="3" spans="1:4">
      <c r="A3" t="s">
        <v>42</v>
      </c>
      <c r="B3" s="1">
        <v>5.5E-2</v>
      </c>
    </row>
    <row r="4" spans="1:4">
      <c r="A4" t="s">
        <v>38</v>
      </c>
      <c r="B4">
        <v>12</v>
      </c>
    </row>
    <row r="6" spans="1:4">
      <c r="B6" s="3" t="s">
        <v>32</v>
      </c>
    </row>
    <row r="7" spans="1:4">
      <c r="A7" t="s">
        <v>39</v>
      </c>
      <c r="B7" t="s">
        <v>35</v>
      </c>
      <c r="C7" t="s">
        <v>33</v>
      </c>
      <c r="D7" t="s">
        <v>34</v>
      </c>
    </row>
    <row r="8" spans="1:4">
      <c r="A8">
        <v>0</v>
      </c>
      <c r="D8">
        <v>12660</v>
      </c>
    </row>
    <row r="9" spans="1:4">
      <c r="A9">
        <v>1</v>
      </c>
      <c r="B9">
        <v>55</v>
      </c>
      <c r="C9">
        <v>1000</v>
      </c>
      <c r="D9">
        <f>D8-C9-B9</f>
        <v>11605</v>
      </c>
    </row>
    <row r="10" spans="1:4">
      <c r="A10">
        <v>2</v>
      </c>
      <c r="B10">
        <v>55</v>
      </c>
      <c r="C10">
        <v>1000</v>
      </c>
      <c r="D10">
        <f t="shared" ref="D10:D20" si="0">D9-C10-B10</f>
        <v>10550</v>
      </c>
    </row>
    <row r="11" spans="1:4">
      <c r="A11">
        <v>3</v>
      </c>
      <c r="B11">
        <v>55</v>
      </c>
      <c r="C11">
        <v>1000</v>
      </c>
      <c r="D11">
        <f t="shared" si="0"/>
        <v>9495</v>
      </c>
    </row>
    <row r="12" spans="1:4">
      <c r="A12">
        <v>4</v>
      </c>
      <c r="B12">
        <v>55</v>
      </c>
      <c r="C12">
        <v>1000</v>
      </c>
      <c r="D12">
        <f t="shared" si="0"/>
        <v>8440</v>
      </c>
    </row>
    <row r="13" spans="1:4">
      <c r="A13">
        <v>5</v>
      </c>
      <c r="B13">
        <v>55</v>
      </c>
      <c r="C13">
        <v>1000</v>
      </c>
      <c r="D13">
        <f t="shared" si="0"/>
        <v>7385</v>
      </c>
    </row>
    <row r="14" spans="1:4">
      <c r="A14">
        <v>6</v>
      </c>
      <c r="B14">
        <v>55</v>
      </c>
      <c r="C14">
        <v>1000</v>
      </c>
      <c r="D14">
        <f t="shared" si="0"/>
        <v>6330</v>
      </c>
    </row>
    <row r="15" spans="1:4">
      <c r="A15">
        <v>7</v>
      </c>
      <c r="B15">
        <v>55</v>
      </c>
      <c r="C15">
        <v>1000</v>
      </c>
      <c r="D15">
        <f t="shared" si="0"/>
        <v>5275</v>
      </c>
    </row>
    <row r="16" spans="1:4">
      <c r="A16">
        <v>8</v>
      </c>
      <c r="B16">
        <v>55</v>
      </c>
      <c r="C16">
        <v>1000</v>
      </c>
      <c r="D16">
        <f t="shared" si="0"/>
        <v>4220</v>
      </c>
    </row>
    <row r="17" spans="1:4">
      <c r="A17">
        <v>9</v>
      </c>
      <c r="B17">
        <v>55</v>
      </c>
      <c r="C17">
        <v>1000</v>
      </c>
      <c r="D17">
        <f t="shared" si="0"/>
        <v>3165</v>
      </c>
    </row>
    <row r="18" spans="1:4">
      <c r="A18">
        <v>10</v>
      </c>
      <c r="B18">
        <v>55</v>
      </c>
      <c r="C18">
        <v>1000</v>
      </c>
      <c r="D18">
        <f t="shared" si="0"/>
        <v>2110</v>
      </c>
    </row>
    <row r="19" spans="1:4">
      <c r="A19">
        <v>11</v>
      </c>
      <c r="B19">
        <v>55</v>
      </c>
      <c r="C19">
        <v>1000</v>
      </c>
      <c r="D19">
        <f t="shared" si="0"/>
        <v>1055</v>
      </c>
    </row>
    <row r="20" spans="1:4">
      <c r="A20">
        <v>12</v>
      </c>
      <c r="B20">
        <v>55</v>
      </c>
      <c r="C20">
        <v>1000</v>
      </c>
      <c r="D20">
        <f t="shared" si="0"/>
        <v>0</v>
      </c>
    </row>
  </sheetData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4"/>
  <sheetViews>
    <sheetView workbookViewId="0">
      <selection activeCell="J16" sqref="J16"/>
    </sheetView>
  </sheetViews>
  <sheetFormatPr defaultRowHeight="15"/>
  <cols>
    <col min="1" max="1" width="16.28515625" bestFit="1" customWidth="1"/>
    <col min="2" max="2" width="12" bestFit="1" customWidth="1"/>
    <col min="3" max="3" width="15.140625" bestFit="1" customWidth="1"/>
    <col min="4" max="6" width="12.5703125" bestFit="1" customWidth="1"/>
  </cols>
  <sheetData>
    <row r="1" spans="1:6">
      <c r="A1" s="3" t="s">
        <v>16</v>
      </c>
      <c r="C1" s="3" t="s">
        <v>28</v>
      </c>
    </row>
    <row r="2" spans="1:6">
      <c r="A2" t="s">
        <v>0</v>
      </c>
      <c r="B2" s="1">
        <v>0.08</v>
      </c>
      <c r="C2" t="s">
        <v>0</v>
      </c>
      <c r="D2" s="5">
        <v>22500</v>
      </c>
    </row>
    <row r="3" spans="1:6">
      <c r="A3" t="s">
        <v>1</v>
      </c>
      <c r="B3" s="1">
        <v>1.7500000000000002E-2</v>
      </c>
      <c r="C3" t="s">
        <v>1</v>
      </c>
      <c r="D3" s="5">
        <v>3000</v>
      </c>
    </row>
    <row r="4" spans="1:6">
      <c r="A4" t="s">
        <v>2</v>
      </c>
      <c r="B4" s="1">
        <v>7.2499999999999995E-2</v>
      </c>
      <c r="C4" t="s">
        <v>2</v>
      </c>
      <c r="D4" s="5">
        <v>3200</v>
      </c>
    </row>
    <row r="5" spans="1:6">
      <c r="A5" t="s">
        <v>3</v>
      </c>
      <c r="B5" s="1">
        <v>1.2E-2</v>
      </c>
      <c r="C5" t="s">
        <v>3</v>
      </c>
      <c r="D5" s="5">
        <v>340</v>
      </c>
    </row>
    <row r="6" spans="1:6">
      <c r="A6" t="s">
        <v>4</v>
      </c>
      <c r="B6" s="1">
        <v>7.0000000000000007E-2</v>
      </c>
      <c r="C6" t="s">
        <v>4</v>
      </c>
      <c r="D6" s="5">
        <v>1650</v>
      </c>
    </row>
    <row r="7" spans="1:6">
      <c r="A7" t="s">
        <v>5</v>
      </c>
      <c r="B7" s="1">
        <v>-4.2000000000000003E-2</v>
      </c>
      <c r="C7" t="s">
        <v>5</v>
      </c>
      <c r="D7" s="5">
        <v>9000</v>
      </c>
    </row>
    <row r="8" spans="1:6">
      <c r="A8" t="s">
        <v>6</v>
      </c>
      <c r="B8" s="1">
        <v>7.0000000000000001E-3</v>
      </c>
      <c r="C8" t="s">
        <v>6</v>
      </c>
      <c r="D8" s="5">
        <v>11000</v>
      </c>
    </row>
    <row r="9" spans="1:6">
      <c r="A9" t="s">
        <v>7</v>
      </c>
      <c r="B9" s="4">
        <v>0.01</v>
      </c>
      <c r="C9" t="s">
        <v>7</v>
      </c>
      <c r="D9" s="5">
        <v>4600</v>
      </c>
    </row>
    <row r="10" spans="1:6">
      <c r="A10" t="s">
        <v>8</v>
      </c>
      <c r="B10" s="1">
        <v>4.0000000000000001E-3</v>
      </c>
      <c r="C10" t="s">
        <v>8</v>
      </c>
      <c r="D10" s="5">
        <v>6200</v>
      </c>
    </row>
    <row r="14" spans="1:6">
      <c r="A14" s="3" t="s">
        <v>19</v>
      </c>
      <c r="B14" t="s">
        <v>23</v>
      </c>
      <c r="C14" t="s">
        <v>24</v>
      </c>
      <c r="D14" t="s">
        <v>25</v>
      </c>
      <c r="E14" t="s">
        <v>26</v>
      </c>
      <c r="F14" t="s">
        <v>27</v>
      </c>
    </row>
    <row r="15" spans="1:6">
      <c r="A15" t="s">
        <v>17</v>
      </c>
      <c r="B15" s="5">
        <f>D2*3</f>
        <v>67500</v>
      </c>
      <c r="C15" s="5">
        <f>B15*B2+B15</f>
        <v>72900</v>
      </c>
      <c r="D15" s="5">
        <f>(C15*B2)+C15</f>
        <v>78732</v>
      </c>
      <c r="E15" s="5">
        <f t="shared" ref="E15:E20" si="0">(D15*B2)+D15</f>
        <v>85030.56</v>
      </c>
      <c r="F15" s="5">
        <f>SUM(B15:E15)</f>
        <v>304162.56</v>
      </c>
    </row>
    <row r="16" spans="1:6">
      <c r="A16" t="s">
        <v>9</v>
      </c>
      <c r="B16" s="5">
        <f>D3*3</f>
        <v>9000</v>
      </c>
      <c r="C16" s="5">
        <f>B16*B3+B16</f>
        <v>9157.5</v>
      </c>
      <c r="D16" s="5">
        <f>(C16*B3)+C16</f>
        <v>9317.7562500000004</v>
      </c>
      <c r="E16" s="5">
        <f t="shared" si="0"/>
        <v>9480.8169843750002</v>
      </c>
      <c r="F16" s="5">
        <f t="shared" ref="F16:F29" si="1">SUM(B16:E16)</f>
        <v>36956.073234374999</v>
      </c>
    </row>
    <row r="17" spans="1:6">
      <c r="A17" t="s">
        <v>10</v>
      </c>
      <c r="B17" s="5">
        <f>D4*3</f>
        <v>9600</v>
      </c>
      <c r="C17" s="5">
        <f>B17*B4+B17</f>
        <v>10296</v>
      </c>
      <c r="D17" s="5">
        <f>(C17*B4)+C17</f>
        <v>11042.46</v>
      </c>
      <c r="E17" s="5">
        <f t="shared" si="0"/>
        <v>11843.038349999999</v>
      </c>
      <c r="F17" s="5">
        <f t="shared" si="1"/>
        <v>42781.498349999994</v>
      </c>
    </row>
    <row r="18" spans="1:6">
      <c r="A18" t="s">
        <v>11</v>
      </c>
      <c r="B18" s="5">
        <f>D5*3</f>
        <v>1020</v>
      </c>
      <c r="C18" s="5">
        <f>B18*B5+B18</f>
        <v>1032.24</v>
      </c>
      <c r="D18" s="5">
        <f>(C18*B5)+C18</f>
        <v>1044.62688</v>
      </c>
      <c r="E18" s="5">
        <f t="shared" si="0"/>
        <v>1057.1624025599999</v>
      </c>
      <c r="F18" s="5">
        <f t="shared" si="1"/>
        <v>4154.029282559999</v>
      </c>
    </row>
    <row r="19" spans="1:6">
      <c r="A19" t="s">
        <v>12</v>
      </c>
      <c r="B19" s="5">
        <f>D6*3</f>
        <v>4950</v>
      </c>
      <c r="C19" s="5">
        <f>B19*B6+B19</f>
        <v>5296.5</v>
      </c>
      <c r="D19" s="5">
        <f>(C19*B6)+C19</f>
        <v>5667.2550000000001</v>
      </c>
      <c r="E19" s="5">
        <f t="shared" si="0"/>
        <v>6063.9628499999999</v>
      </c>
      <c r="F19" s="5">
        <f t="shared" si="1"/>
        <v>21977.717850000001</v>
      </c>
    </row>
    <row r="20" spans="1:6">
      <c r="A20" s="7" t="s">
        <v>21</v>
      </c>
      <c r="B20" s="8">
        <f>SUM(B15:B19)</f>
        <v>92070</v>
      </c>
      <c r="C20" s="8">
        <f>SUM(C15:C19)</f>
        <v>98682.240000000005</v>
      </c>
      <c r="D20" s="8">
        <f>SUM(D15:D19)</f>
        <v>105804.09813</v>
      </c>
      <c r="E20" s="8">
        <f t="shared" si="0"/>
        <v>101360.32600854</v>
      </c>
      <c r="F20" s="8">
        <f t="shared" si="1"/>
        <v>397916.66413853999</v>
      </c>
    </row>
    <row r="21" spans="1:6">
      <c r="A21" s="3" t="s">
        <v>20</v>
      </c>
      <c r="B21" s="5"/>
      <c r="C21" s="5"/>
      <c r="D21" s="5"/>
      <c r="E21" s="5"/>
      <c r="F21" s="5"/>
    </row>
    <row r="22" spans="1:6">
      <c r="A22" t="s">
        <v>18</v>
      </c>
      <c r="B22" s="5">
        <f>D7*3</f>
        <v>27000</v>
      </c>
      <c r="C22" s="5">
        <f>(B22*B7)+B22</f>
        <v>25866</v>
      </c>
      <c r="D22" s="5">
        <f>(C22*B7)+C22</f>
        <v>24779.628000000001</v>
      </c>
      <c r="E22" s="5">
        <f>(D22*B7)+D22</f>
        <v>23738.883624000002</v>
      </c>
      <c r="F22" s="5">
        <f t="shared" si="1"/>
        <v>101384.51162400001</v>
      </c>
    </row>
    <row r="23" spans="1:6">
      <c r="A23" t="s">
        <v>13</v>
      </c>
      <c r="B23" s="5">
        <f>D8*3</f>
        <v>33000</v>
      </c>
      <c r="C23" s="5">
        <f>(B23*B8)+B23</f>
        <v>33231</v>
      </c>
      <c r="D23" s="5">
        <f>(C23*B8)+C23</f>
        <v>33463.616999999998</v>
      </c>
      <c r="E23" s="5">
        <f>(D23*B8)+D23</f>
        <v>33697.862319</v>
      </c>
      <c r="F23" s="5">
        <f t="shared" si="1"/>
        <v>133392.47931900001</v>
      </c>
    </row>
    <row r="24" spans="1:6">
      <c r="A24" t="s">
        <v>14</v>
      </c>
      <c r="B24" s="5">
        <f>D9*3</f>
        <v>13800</v>
      </c>
      <c r="C24" s="5">
        <f>(B24*B9)+B24</f>
        <v>13938</v>
      </c>
      <c r="D24" s="5">
        <f>(C24*B9)+C24</f>
        <v>14077.38</v>
      </c>
      <c r="E24" s="5">
        <f>(D24*B9)+D24</f>
        <v>14218.1538</v>
      </c>
      <c r="F24" s="5">
        <f t="shared" si="1"/>
        <v>56033.533799999997</v>
      </c>
    </row>
    <row r="25" spans="1:6">
      <c r="A25" t="s">
        <v>15</v>
      </c>
      <c r="B25" s="5">
        <f>D10*3</f>
        <v>18600</v>
      </c>
      <c r="C25" s="5">
        <f>(B25*B10)+B25</f>
        <v>18674.400000000001</v>
      </c>
      <c r="D25" s="5">
        <f>(C25*B10)+C25</f>
        <v>18749.097600000001</v>
      </c>
      <c r="E25" s="5">
        <f>(D25*B10)+D25</f>
        <v>18824.093990400001</v>
      </c>
      <c r="F25" s="5">
        <f t="shared" si="1"/>
        <v>74847.591590399999</v>
      </c>
    </row>
    <row r="26" spans="1:6">
      <c r="A26" s="7" t="s">
        <v>22</v>
      </c>
      <c r="B26" s="8">
        <f>SUM(B22:B25)</f>
        <v>92400</v>
      </c>
      <c r="C26" s="8">
        <f>SUM(C22:C25)</f>
        <v>91709.4</v>
      </c>
      <c r="D26" s="8">
        <f>SUM(D22:D25)</f>
        <v>91069.722600000008</v>
      </c>
      <c r="E26" s="8">
        <f>SUM(E22:E25)</f>
        <v>90478.993733399999</v>
      </c>
      <c r="F26" s="8">
        <f t="shared" si="1"/>
        <v>365658.11633340002</v>
      </c>
    </row>
    <row r="27" spans="1:6">
      <c r="A27" t="s">
        <v>29</v>
      </c>
      <c r="B27" s="5">
        <f>B20-B26</f>
        <v>-330</v>
      </c>
      <c r="C27" s="5">
        <f>C20-C26</f>
        <v>6972.8400000000111</v>
      </c>
      <c r="D27" s="5">
        <f>D20-D26</f>
        <v>14734.37552999999</v>
      </c>
      <c r="E27" s="5">
        <f>E20-E26</f>
        <v>10881.332275139997</v>
      </c>
      <c r="F27" s="5">
        <f t="shared" si="1"/>
        <v>32258.547805139999</v>
      </c>
    </row>
    <row r="28" spans="1:6">
      <c r="A28" t="s">
        <v>30</v>
      </c>
      <c r="B28" s="5">
        <v>0</v>
      </c>
      <c r="C28" s="5">
        <f t="shared" ref="C28:D28" si="2">IF(C27&lt;=10000,C27*20%,IF(C27&gt;10000,(10000*20%)+(C27-10000)*30%))</f>
        <v>1394.5680000000023</v>
      </c>
      <c r="D28" s="5">
        <f t="shared" si="2"/>
        <v>3420.312658999997</v>
      </c>
      <c r="E28" s="5">
        <f>IF(E27&lt;=10000,E27*20%,IF(E27&gt;10000,(10000*20%)+(E27-10000)*30%))</f>
        <v>2264.399682541999</v>
      </c>
      <c r="F28" s="5">
        <f t="shared" si="1"/>
        <v>7079.2803415419985</v>
      </c>
    </row>
    <row r="29" spans="1:6">
      <c r="A29" s="9" t="s">
        <v>31</v>
      </c>
      <c r="B29" s="10">
        <f>B27-B28</f>
        <v>-330</v>
      </c>
      <c r="C29" s="10">
        <f>C27-C28</f>
        <v>5578.272000000009</v>
      </c>
      <c r="D29" s="10">
        <f>D27-D28</f>
        <v>11314.062870999993</v>
      </c>
      <c r="E29" s="10">
        <f>E27-E28</f>
        <v>8616.9325925979974</v>
      </c>
      <c r="F29" s="10">
        <f t="shared" si="1"/>
        <v>25179.267463598</v>
      </c>
    </row>
    <row r="31" spans="1:6">
      <c r="A31" t="s">
        <v>43</v>
      </c>
      <c r="B31" s="5">
        <v>32258.547805139999</v>
      </c>
    </row>
    <row r="32" spans="1:6">
      <c r="A32" t="s">
        <v>41</v>
      </c>
      <c r="B32">
        <f t="shared" ref="B32" si="3">IF(B31&lt;=10000,B31*20%,IF(B31&gt;10000,(10000*20%)+(B31-10000)*30%))</f>
        <v>8677.5643415419981</v>
      </c>
    </row>
    <row r="33" spans="1:2">
      <c r="A33" t="s">
        <v>40</v>
      </c>
      <c r="B33">
        <v>7013.2803415419985</v>
      </c>
    </row>
    <row r="34" spans="1:2">
      <c r="A34" t="s">
        <v>44</v>
      </c>
      <c r="B34">
        <f>B33-B32</f>
        <v>-1664.2839999999997</v>
      </c>
    </row>
  </sheetData>
  <pageMargins left="0.7" right="0.7" top="0.75" bottom="0.75" header="0.3" footer="0.3"/>
  <pageSetup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Farial</dc:creator>
  <cp:lastModifiedBy>pc</cp:lastModifiedBy>
  <cp:lastPrinted>2013-10-24T12:36:41Z</cp:lastPrinted>
  <dcterms:created xsi:type="dcterms:W3CDTF">2013-10-20T23:02:24Z</dcterms:created>
  <dcterms:modified xsi:type="dcterms:W3CDTF">2014-04-05T06:03:36Z</dcterms:modified>
</cp:coreProperties>
</file>