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30" windowWidth="11490" windowHeight="8265" firstSheet="1" activeTab="5"/>
  </bookViews>
  <sheets>
    <sheet name="Transactions" sheetId="1" r:id="rId1"/>
    <sheet name="Statement of Operations" sheetId="2" r:id="rId2"/>
    <sheet name="Change in Net Assets" sheetId="3" r:id="rId3"/>
    <sheet name="Statement of Financial Position" sheetId="4" r:id="rId4"/>
    <sheet name="Sheet1" sheetId="5" r:id="rId5"/>
    <sheet name="Footnotes" sheetId="6" r:id="rId6"/>
  </sheets>
  <calcPr calcId="125725"/>
</workbook>
</file>

<file path=xl/calcChain.xml><?xml version="1.0" encoding="utf-8"?>
<calcChain xmlns="http://schemas.openxmlformats.org/spreadsheetml/2006/main">
  <c r="E5" i="2"/>
  <c r="D13" i="4"/>
  <c r="D3"/>
  <c r="C9"/>
  <c r="D12"/>
  <c r="C8"/>
  <c r="D7"/>
  <c r="D4"/>
  <c r="D9" i="3"/>
  <c r="D10" s="1"/>
  <c r="C17" i="4" s="1"/>
  <c r="F6" i="3"/>
  <c r="F7"/>
  <c r="C8"/>
  <c r="C10" s="1"/>
  <c r="C16" i="4" s="1"/>
  <c r="F3" i="3"/>
  <c r="E6" i="2"/>
  <c r="D14"/>
  <c r="D15"/>
  <c r="D16"/>
  <c r="D17"/>
  <c r="D18"/>
  <c r="D19"/>
  <c r="D13"/>
  <c r="B14"/>
  <c r="B15"/>
  <c r="B16"/>
  <c r="B17"/>
  <c r="B18"/>
  <c r="B19"/>
  <c r="B13"/>
  <c r="D10"/>
  <c r="D12"/>
  <c r="D11"/>
  <c r="E7"/>
  <c r="E4"/>
  <c r="E3"/>
  <c r="D9" i="4" l="1"/>
  <c r="D5"/>
  <c r="D10" s="1"/>
  <c r="F8" i="3"/>
  <c r="F9"/>
  <c r="E19" i="2"/>
  <c r="E8"/>
  <c r="E20" l="1"/>
  <c r="E4" i="3" s="1"/>
  <c r="F4" l="1"/>
  <c r="F10" s="1"/>
  <c r="E10"/>
  <c r="C18" i="4" s="1"/>
  <c r="D18" s="1"/>
  <c r="D19" s="1"/>
</calcChain>
</file>

<file path=xl/sharedStrings.xml><?xml version="1.0" encoding="utf-8"?>
<sst xmlns="http://schemas.openxmlformats.org/spreadsheetml/2006/main" count="131" uniqueCount="98">
  <si>
    <t>Assignment 3- Transactions</t>
  </si>
  <si>
    <t>DR</t>
  </si>
  <si>
    <t>CR</t>
  </si>
  <si>
    <t xml:space="preserve">Cash </t>
  </si>
  <si>
    <t>Net assets- Endowments</t>
  </si>
  <si>
    <t>Account</t>
  </si>
  <si>
    <t>Trans.</t>
  </si>
  <si>
    <t>Jan, 20X2</t>
  </si>
  <si>
    <t>Dec, 20X2</t>
  </si>
  <si>
    <t>Deferred contribution- gov't grant</t>
  </si>
  <si>
    <t>Cash</t>
  </si>
  <si>
    <t>Contribution revenue</t>
  </si>
  <si>
    <t>Contributed revenue</t>
  </si>
  <si>
    <t>Nov. 20X2</t>
  </si>
  <si>
    <t xml:space="preserve">Q. </t>
  </si>
  <si>
    <t>Amount to be kept in permanence.</t>
  </si>
  <si>
    <t>Grant for completed special project.</t>
  </si>
  <si>
    <t>Amount from Sandra Black.</t>
  </si>
  <si>
    <t>Dec. 20X2</t>
  </si>
  <si>
    <t>Road block fundraising amount.</t>
  </si>
  <si>
    <t>Deferral Method: Adjustments</t>
  </si>
  <si>
    <t>Vehicle</t>
  </si>
  <si>
    <t>31 March, 20X2</t>
  </si>
  <si>
    <t>Amortization expense</t>
  </si>
  <si>
    <t>*(43000-5000)/7*(9/12)</t>
  </si>
  <si>
    <t>To record amortization on vehicle purchased.</t>
  </si>
  <si>
    <r>
      <t>Amortization expense</t>
    </r>
    <r>
      <rPr>
        <i/>
        <sz val="11"/>
        <color theme="1"/>
        <rFont val="Calibri"/>
        <family val="2"/>
        <scheme val="minor"/>
      </rPr>
      <t>*</t>
    </r>
  </si>
  <si>
    <t>31 Dec., 20X2</t>
  </si>
  <si>
    <t>To purchase vehicle.</t>
  </si>
  <si>
    <t>Contribution used in 20X2.</t>
  </si>
  <si>
    <t>Salaries expense</t>
  </si>
  <si>
    <t>Special project expenses</t>
  </si>
  <si>
    <t>Office expenses</t>
  </si>
  <si>
    <t>Support to families expense</t>
  </si>
  <si>
    <t>Education activities expense</t>
  </si>
  <si>
    <t>Rental expense</t>
  </si>
  <si>
    <t>Transportation expense</t>
  </si>
  <si>
    <t>Accounts payable</t>
  </si>
  <si>
    <t>CY expenses.</t>
  </si>
  <si>
    <t>CY amortization on 20X1 balance.</t>
  </si>
  <si>
    <t>Adjustment to reflect unrestricted funds.</t>
  </si>
  <si>
    <t>Assumption: only used unrestricted funds as no deferred contr for cap assets exists.</t>
  </si>
  <si>
    <t>20X2</t>
  </si>
  <si>
    <t>Term deposits</t>
  </si>
  <si>
    <t>Interest received from term deposit.</t>
  </si>
  <si>
    <t>Cashing term deposit.</t>
  </si>
  <si>
    <t>Purchase term deposit.</t>
  </si>
  <si>
    <t>Statement of Operations</t>
  </si>
  <si>
    <t>Revenues</t>
  </si>
  <si>
    <t>Donations</t>
  </si>
  <si>
    <t>Donations receivable</t>
  </si>
  <si>
    <t>Government grant</t>
  </si>
  <si>
    <t>Fundraising</t>
  </si>
  <si>
    <t>Expenses</t>
  </si>
  <si>
    <t xml:space="preserve">Project </t>
  </si>
  <si>
    <t xml:space="preserve">Amortization </t>
  </si>
  <si>
    <t>Operating</t>
  </si>
  <si>
    <t>Contribution- net assets</t>
  </si>
  <si>
    <t>Excess of expenses over revenues</t>
  </si>
  <si>
    <t>Invested in Capital Assets</t>
  </si>
  <si>
    <t>Endowment</t>
  </si>
  <si>
    <t>Unrestricted</t>
  </si>
  <si>
    <t>Total</t>
  </si>
  <si>
    <t>Balance, beginning</t>
  </si>
  <si>
    <t xml:space="preserve">Unrestricted net assets in capital assets: </t>
  </si>
  <si>
    <t>Equipment and Vehicles</t>
  </si>
  <si>
    <t>Contribution- Term deposits</t>
  </si>
  <si>
    <t>Contribution- Endowments</t>
  </si>
  <si>
    <t>Balance, end</t>
  </si>
  <si>
    <t>Statement of changes in net assets</t>
  </si>
  <si>
    <t>Current Assets</t>
  </si>
  <si>
    <t>Long-Term Assets</t>
  </si>
  <si>
    <t>Equipment and vehicles</t>
  </si>
  <si>
    <t>Less: accumulated amortization</t>
  </si>
  <si>
    <t>Current Liabilities</t>
  </si>
  <si>
    <t>Net Assets</t>
  </si>
  <si>
    <t>Invested in capital assets</t>
  </si>
  <si>
    <t>Deferred Contribution- United Way and City of Ottawa</t>
  </si>
  <si>
    <t>net assets</t>
  </si>
  <si>
    <t>Accounts payable paid throughout the year.</t>
  </si>
  <si>
    <t>Statement of financial position</t>
  </si>
  <si>
    <t>Deferred contribution- United way and City of Ottawa</t>
  </si>
  <si>
    <t>Contributed revenue- United way and City of Ottawa</t>
  </si>
  <si>
    <t>Contribution- United Way and City of Ottawa</t>
  </si>
  <si>
    <t>Net assets- unrestricted</t>
  </si>
  <si>
    <t>Net assets- invested in capital assets</t>
  </si>
  <si>
    <t>Adjustment to reflect seperation of net assets.</t>
  </si>
  <si>
    <t>Deferred contribution- United Way and City of Ottawa</t>
  </si>
  <si>
    <t>Feb, 20X2</t>
  </si>
  <si>
    <t>90,000x(10/12)</t>
  </si>
  <si>
    <t>March, 20X2</t>
  </si>
  <si>
    <t>Accumulated amortization- equipment and vehicles</t>
  </si>
  <si>
    <t>Interest revenue</t>
  </si>
  <si>
    <t>Deffered contributions- interest</t>
  </si>
  <si>
    <t>Footnotes</t>
  </si>
  <si>
    <t xml:space="preserve">OADC follows the deferral method of accounting for contributions. </t>
  </si>
  <si>
    <t>Revenue received in respect of program support is deferred in the accounts until the related expenditures are incurred</t>
  </si>
  <si>
    <t xml:space="preserve">unrestricted contributions are recognized as revenue when received. Funds received designated for an activity or project by the donor ar recognized as revenue when used for the purpose for which the funds were received. </t>
  </si>
</sst>
</file>

<file path=xl/styles.xml><?xml version="1.0" encoding="utf-8"?>
<styleSheet xmlns="http://schemas.openxmlformats.org/spreadsheetml/2006/main">
  <numFmts count="4">
    <numFmt numFmtId="164" formatCode="_(&quot;$&quot;* #,##0.00_);_(&quot;$&quot;* \(#,##0.00\);_(&quot;$&quot;* &quot;-&quot;??_);_(@_)"/>
    <numFmt numFmtId="165" formatCode="_(* #,##0.00_);_(* \(#,##0.00\);_(* &quot;-&quot;??_);_(@_)"/>
    <numFmt numFmtId="166" formatCode="_(&quot;$&quot;* #,##0_);_(&quot;$&quot;* \(#,##0\);_(&quot;$&quot;* &quot;-&quot;??_);_(@_)"/>
    <numFmt numFmtId="167" formatCode="_(* #,##0_);_(* \(#,##0\);_(* &quot;-&quot;??_);_(@_)"/>
  </numFmts>
  <fonts count="5">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right/>
      <top/>
      <bottom style="thin">
        <color indexed="64"/>
      </bottom>
      <diagonal/>
    </border>
    <border>
      <left/>
      <right/>
      <top style="thin">
        <color indexed="64"/>
      </top>
      <bottom style="double">
        <color indexed="64"/>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23">
    <xf numFmtId="0" fontId="0" fillId="0" borderId="0" xfId="0"/>
    <xf numFmtId="0" fontId="0" fillId="0" borderId="0" xfId="0" applyAlignment="1">
      <alignment horizontal="center"/>
    </xf>
    <xf numFmtId="0" fontId="2" fillId="0" borderId="0" xfId="0" applyFont="1"/>
    <xf numFmtId="0" fontId="0" fillId="0" borderId="0" xfId="0" applyAlignment="1">
      <alignment horizontal="left"/>
    </xf>
    <xf numFmtId="0" fontId="3" fillId="0" borderId="0" xfId="0" applyFont="1" applyAlignment="1">
      <alignment horizontal="left"/>
    </xf>
    <xf numFmtId="0" fontId="3" fillId="0" borderId="0" xfId="0" applyFont="1"/>
    <xf numFmtId="167" fontId="0" fillId="0" borderId="0" xfId="1" applyNumberFormat="1" applyFont="1"/>
    <xf numFmtId="166" fontId="0" fillId="0" borderId="0" xfId="2" applyNumberFormat="1" applyFont="1"/>
    <xf numFmtId="0" fontId="4" fillId="0" borderId="0" xfId="0" applyFont="1"/>
    <xf numFmtId="0" fontId="2" fillId="0" borderId="0" xfId="0" applyFont="1" applyAlignment="1">
      <alignment horizontal="center"/>
    </xf>
    <xf numFmtId="0" fontId="4" fillId="0" borderId="0" xfId="0" applyFont="1" applyAlignment="1">
      <alignment horizontal="left"/>
    </xf>
    <xf numFmtId="167" fontId="0" fillId="2" borderId="0" xfId="1" applyNumberFormat="1" applyFont="1" applyFill="1"/>
    <xf numFmtId="0" fontId="0" fillId="0" borderId="1" xfId="0" applyBorder="1"/>
    <xf numFmtId="0" fontId="0" fillId="0" borderId="2" xfId="0" applyBorder="1"/>
    <xf numFmtId="167" fontId="0" fillId="0" borderId="1" xfId="1" applyNumberFormat="1" applyFont="1" applyBorder="1"/>
    <xf numFmtId="167" fontId="0" fillId="0" borderId="2" xfId="1" applyNumberFormat="1" applyFont="1" applyBorder="1"/>
    <xf numFmtId="0" fontId="0" fillId="0" borderId="0" xfId="0" applyAlignment="1">
      <alignment horizontal="center" wrapText="1"/>
    </xf>
    <xf numFmtId="167" fontId="0" fillId="0" borderId="2" xfId="0" applyNumberFormat="1" applyBorder="1"/>
    <xf numFmtId="166" fontId="0" fillId="2" borderId="0" xfId="2" applyNumberFormat="1" applyFont="1" applyFill="1"/>
    <xf numFmtId="0" fontId="0" fillId="0" borderId="0" xfId="0" applyFill="1"/>
    <xf numFmtId="0" fontId="2" fillId="0" borderId="0" xfId="0" applyFont="1" applyAlignment="1">
      <alignment horizontal="left"/>
    </xf>
    <xf numFmtId="0" fontId="2" fillId="0" borderId="0" xfId="0" applyFont="1" applyAlignment="1">
      <alignment horizontal="center"/>
    </xf>
    <xf numFmtId="0" fontId="0" fillId="0" borderId="0" xfId="0" applyAlignment="1">
      <alignment horizontal="left" wrapText="1"/>
    </xf>
  </cellXfs>
  <cellStyles count="3">
    <cellStyle name="Comma" xfId="1" builtinId="3"/>
    <cellStyle name="Currency" xfId="2"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91"/>
  <sheetViews>
    <sheetView zoomScale="90" zoomScaleNormal="90" workbookViewId="0">
      <selection activeCell="N63" sqref="N63"/>
    </sheetView>
  </sheetViews>
  <sheetFormatPr defaultRowHeight="15"/>
  <cols>
    <col min="1" max="1" width="5" style="1" customWidth="1"/>
    <col min="2" max="2" width="16" customWidth="1"/>
    <col min="3" max="3" width="4.28515625" customWidth="1"/>
    <col min="4" max="4" width="47.7109375" customWidth="1"/>
    <col min="5" max="6" width="9.5703125" bestFit="1" customWidth="1"/>
  </cols>
  <sheetData>
    <row r="1" spans="1:7">
      <c r="A1" s="10" t="s">
        <v>0</v>
      </c>
    </row>
    <row r="2" spans="1:7">
      <c r="A2" s="10" t="s">
        <v>20</v>
      </c>
    </row>
    <row r="4" spans="1:7">
      <c r="A4" s="9" t="s">
        <v>14</v>
      </c>
      <c r="B4" s="2" t="s">
        <v>6</v>
      </c>
      <c r="C4" s="20" t="s">
        <v>5</v>
      </c>
      <c r="D4" s="20"/>
      <c r="E4" s="2" t="s">
        <v>1</v>
      </c>
      <c r="F4" s="2" t="s">
        <v>2</v>
      </c>
    </row>
    <row r="5" spans="1:7">
      <c r="A5" s="1">
        <v>1</v>
      </c>
      <c r="B5" s="4" t="s">
        <v>7</v>
      </c>
      <c r="C5" t="s">
        <v>3</v>
      </c>
      <c r="E5" s="18">
        <v>60000</v>
      </c>
      <c r="F5" s="7"/>
    </row>
    <row r="6" spans="1:7">
      <c r="B6" s="5"/>
      <c r="D6" t="s">
        <v>4</v>
      </c>
      <c r="E6" s="7"/>
      <c r="F6" s="18">
        <v>60000</v>
      </c>
      <c r="G6" t="s">
        <v>78</v>
      </c>
    </row>
    <row r="7" spans="1:7">
      <c r="B7" s="5"/>
      <c r="C7" s="5" t="s">
        <v>15</v>
      </c>
      <c r="E7" s="6"/>
      <c r="F7" s="6"/>
    </row>
    <row r="8" spans="1:7">
      <c r="B8" s="5"/>
      <c r="E8" s="6"/>
      <c r="F8" s="6"/>
    </row>
    <row r="9" spans="1:7">
      <c r="A9" s="1">
        <v>2</v>
      </c>
      <c r="B9" s="5" t="s">
        <v>8</v>
      </c>
      <c r="C9" t="s">
        <v>9</v>
      </c>
      <c r="E9" s="11">
        <v>33000</v>
      </c>
      <c r="F9" s="6"/>
    </row>
    <row r="10" spans="1:7">
      <c r="D10" t="s">
        <v>11</v>
      </c>
      <c r="E10" s="6"/>
      <c r="F10" s="11">
        <v>33000</v>
      </c>
    </row>
    <row r="11" spans="1:7">
      <c r="C11" s="5" t="s">
        <v>16</v>
      </c>
      <c r="E11" s="6"/>
      <c r="F11" s="6"/>
    </row>
    <row r="12" spans="1:7">
      <c r="E12" s="6"/>
      <c r="F12" s="6"/>
    </row>
    <row r="13" spans="1:7">
      <c r="A13" s="1">
        <v>3</v>
      </c>
      <c r="B13" t="s">
        <v>13</v>
      </c>
      <c r="C13" t="s">
        <v>50</v>
      </c>
      <c r="E13" s="11">
        <v>25000</v>
      </c>
      <c r="F13" s="6"/>
    </row>
    <row r="14" spans="1:7">
      <c r="D14" t="s">
        <v>12</v>
      </c>
      <c r="E14" s="6"/>
      <c r="F14" s="11">
        <v>25000</v>
      </c>
    </row>
    <row r="15" spans="1:7">
      <c r="C15" s="5" t="s">
        <v>17</v>
      </c>
      <c r="E15" s="6"/>
      <c r="F15" s="6"/>
    </row>
    <row r="16" spans="1:7">
      <c r="E16" s="6"/>
      <c r="F16" s="6"/>
    </row>
    <row r="17" spans="1:6">
      <c r="A17" s="1">
        <v>4</v>
      </c>
      <c r="B17" t="s">
        <v>18</v>
      </c>
      <c r="C17" t="s">
        <v>10</v>
      </c>
      <c r="E17" s="11">
        <v>6200</v>
      </c>
      <c r="F17" s="6"/>
    </row>
    <row r="18" spans="1:6">
      <c r="D18" t="s">
        <v>11</v>
      </c>
      <c r="E18" s="6"/>
      <c r="F18" s="11">
        <v>6200</v>
      </c>
    </row>
    <row r="19" spans="1:6">
      <c r="C19" s="5" t="s">
        <v>19</v>
      </c>
      <c r="E19" s="6"/>
      <c r="F19" s="6"/>
    </row>
    <row r="20" spans="1:6">
      <c r="E20" s="6"/>
      <c r="F20" s="6"/>
    </row>
    <row r="21" spans="1:6">
      <c r="A21" s="1">
        <v>5</v>
      </c>
      <c r="B21" t="s">
        <v>22</v>
      </c>
      <c r="C21" t="s">
        <v>65</v>
      </c>
      <c r="E21" s="11">
        <v>43000</v>
      </c>
      <c r="F21" s="6"/>
    </row>
    <row r="22" spans="1:6">
      <c r="D22" t="s">
        <v>10</v>
      </c>
      <c r="E22" s="6"/>
      <c r="F22" s="11">
        <v>43000</v>
      </c>
    </row>
    <row r="23" spans="1:6">
      <c r="C23" s="5" t="s">
        <v>28</v>
      </c>
      <c r="E23" s="6"/>
      <c r="F23" s="6"/>
    </row>
    <row r="24" spans="1:6">
      <c r="E24" s="6"/>
      <c r="F24" s="6"/>
    </row>
    <row r="26" spans="1:6">
      <c r="C26" t="s">
        <v>84</v>
      </c>
      <c r="E26" s="11">
        <v>43000</v>
      </c>
      <c r="F26" s="6"/>
    </row>
    <row r="27" spans="1:6">
      <c r="D27" t="s">
        <v>85</v>
      </c>
      <c r="E27" s="6"/>
      <c r="F27" s="11">
        <v>43000</v>
      </c>
    </row>
    <row r="28" spans="1:6">
      <c r="C28" s="5" t="s">
        <v>86</v>
      </c>
      <c r="E28" s="6"/>
      <c r="F28" s="6"/>
    </row>
    <row r="29" spans="1:6">
      <c r="E29" s="6"/>
      <c r="F29" s="6"/>
    </row>
    <row r="30" spans="1:6">
      <c r="E30" s="6"/>
      <c r="F30" s="6"/>
    </row>
    <row r="31" spans="1:6">
      <c r="A31" s="1">
        <v>6</v>
      </c>
      <c r="B31" s="4" t="s">
        <v>88</v>
      </c>
      <c r="C31" t="s">
        <v>81</v>
      </c>
      <c r="E31" s="11">
        <v>19000</v>
      </c>
      <c r="F31" s="6"/>
    </row>
    <row r="32" spans="1:6">
      <c r="D32" t="s">
        <v>82</v>
      </c>
      <c r="E32" s="6"/>
      <c r="F32" s="11">
        <v>19000</v>
      </c>
    </row>
    <row r="33" spans="1:6">
      <c r="E33" s="6"/>
      <c r="F33" s="6"/>
    </row>
    <row r="34" spans="1:6">
      <c r="B34" t="s">
        <v>90</v>
      </c>
      <c r="C34" t="s">
        <v>10</v>
      </c>
      <c r="E34" s="11">
        <v>90000</v>
      </c>
      <c r="F34" s="6"/>
    </row>
    <row r="35" spans="1:6">
      <c r="D35" t="s">
        <v>87</v>
      </c>
      <c r="E35" s="6"/>
      <c r="F35" s="11">
        <v>90000</v>
      </c>
    </row>
    <row r="36" spans="1:6">
      <c r="E36" s="6"/>
      <c r="F36" s="6"/>
    </row>
    <row r="37" spans="1:6">
      <c r="B37" t="s">
        <v>27</v>
      </c>
      <c r="C37" t="s">
        <v>87</v>
      </c>
      <c r="E37" s="11">
        <v>75000</v>
      </c>
      <c r="F37" s="6"/>
    </row>
    <row r="38" spans="1:6">
      <c r="D38" t="s">
        <v>12</v>
      </c>
      <c r="E38" s="6"/>
      <c r="F38" s="11">
        <v>75000</v>
      </c>
    </row>
    <row r="39" spans="1:6">
      <c r="C39" s="5" t="s">
        <v>29</v>
      </c>
      <c r="E39" s="6"/>
      <c r="F39" s="6"/>
    </row>
    <row r="40" spans="1:6">
      <c r="C40" t="s">
        <v>89</v>
      </c>
      <c r="E40" s="6"/>
      <c r="F40" s="6"/>
    </row>
    <row r="41" spans="1:6">
      <c r="E41" s="6"/>
      <c r="F41" s="6"/>
    </row>
    <row r="42" spans="1:6">
      <c r="A42" s="1">
        <v>7</v>
      </c>
      <c r="B42" t="s">
        <v>27</v>
      </c>
      <c r="C42" t="s">
        <v>37</v>
      </c>
      <c r="E42" s="11">
        <v>35000</v>
      </c>
      <c r="F42" s="6"/>
    </row>
    <row r="43" spans="1:6">
      <c r="C43" s="5"/>
      <c r="D43" t="s">
        <v>10</v>
      </c>
      <c r="E43" s="6"/>
      <c r="F43" s="11">
        <v>35000</v>
      </c>
    </row>
    <row r="44" spans="1:6">
      <c r="C44" s="5" t="s">
        <v>79</v>
      </c>
      <c r="E44" s="6"/>
      <c r="F44" s="6"/>
    </row>
    <row r="45" spans="1:6">
      <c r="E45" s="6"/>
      <c r="F45" s="6"/>
    </row>
    <row r="46" spans="1:6">
      <c r="C46" t="s">
        <v>30</v>
      </c>
      <c r="E46" s="11">
        <v>55000</v>
      </c>
      <c r="F46" s="6"/>
    </row>
    <row r="47" spans="1:6">
      <c r="C47" t="s">
        <v>31</v>
      </c>
      <c r="E47" s="11">
        <v>40000</v>
      </c>
      <c r="F47" s="6"/>
    </row>
    <row r="48" spans="1:6">
      <c r="C48" t="s">
        <v>32</v>
      </c>
      <c r="E48" s="11">
        <v>12000</v>
      </c>
      <c r="F48" s="6"/>
    </row>
    <row r="49" spans="1:8">
      <c r="C49" t="s">
        <v>33</v>
      </c>
      <c r="E49" s="11">
        <v>32000</v>
      </c>
      <c r="F49" s="6"/>
    </row>
    <row r="50" spans="1:8">
      <c r="C50" t="s">
        <v>34</v>
      </c>
      <c r="E50" s="11">
        <v>21000</v>
      </c>
      <c r="F50" s="6"/>
    </row>
    <row r="51" spans="1:8">
      <c r="C51" t="s">
        <v>35</v>
      </c>
      <c r="E51" s="11">
        <v>9600</v>
      </c>
      <c r="F51" s="6"/>
    </row>
    <row r="52" spans="1:8">
      <c r="C52" t="s">
        <v>36</v>
      </c>
      <c r="E52" s="11">
        <v>5000</v>
      </c>
      <c r="F52" s="6"/>
    </row>
    <row r="53" spans="1:8">
      <c r="D53" t="s">
        <v>10</v>
      </c>
      <c r="E53" s="6"/>
      <c r="F53" s="11">
        <v>160600</v>
      </c>
    </row>
    <row r="54" spans="1:8">
      <c r="D54" t="s">
        <v>37</v>
      </c>
      <c r="E54" s="6"/>
      <c r="F54" s="11">
        <v>14000</v>
      </c>
    </row>
    <row r="55" spans="1:8">
      <c r="C55" s="5" t="s">
        <v>38</v>
      </c>
      <c r="E55" s="6"/>
      <c r="F55" s="6"/>
    </row>
    <row r="56" spans="1:8">
      <c r="C56" s="5"/>
      <c r="E56" s="6"/>
      <c r="F56" s="6"/>
    </row>
    <row r="57" spans="1:8">
      <c r="E57" s="6"/>
      <c r="F57" s="6"/>
    </row>
    <row r="58" spans="1:8">
      <c r="A58" s="1">
        <v>8</v>
      </c>
      <c r="B58" t="s">
        <v>27</v>
      </c>
      <c r="C58" t="s">
        <v>23</v>
      </c>
      <c r="E58" s="11">
        <v>40000</v>
      </c>
      <c r="F58" s="6"/>
    </row>
    <row r="59" spans="1:8">
      <c r="D59" t="s">
        <v>91</v>
      </c>
      <c r="E59" s="6"/>
      <c r="F59" s="11">
        <v>40000</v>
      </c>
      <c r="H59" s="5" t="s">
        <v>41</v>
      </c>
    </row>
    <row r="60" spans="1:8">
      <c r="C60" s="5" t="s">
        <v>39</v>
      </c>
      <c r="E60" s="6"/>
      <c r="F60" s="6"/>
    </row>
    <row r="61" spans="1:8">
      <c r="E61" s="6"/>
      <c r="F61" s="6"/>
    </row>
    <row r="62" spans="1:8">
      <c r="C62" t="s">
        <v>85</v>
      </c>
      <c r="E62" s="11">
        <v>40000</v>
      </c>
      <c r="F62" s="6"/>
      <c r="G62" t="s">
        <v>78</v>
      </c>
    </row>
    <row r="63" spans="1:8">
      <c r="D63" t="s">
        <v>84</v>
      </c>
      <c r="E63" s="6"/>
      <c r="F63" s="11">
        <v>40000</v>
      </c>
      <c r="G63" t="s">
        <v>78</v>
      </c>
    </row>
    <row r="64" spans="1:8">
      <c r="C64" s="5" t="s">
        <v>40</v>
      </c>
      <c r="E64" s="6"/>
      <c r="F64" s="6"/>
    </row>
    <row r="65" spans="1:7">
      <c r="C65" s="5"/>
      <c r="E65" s="6"/>
      <c r="F65" s="6"/>
    </row>
    <row r="66" spans="1:7">
      <c r="C66" s="5"/>
      <c r="E66" s="6"/>
      <c r="F66" s="6"/>
    </row>
    <row r="67" spans="1:7">
      <c r="C67" t="s">
        <v>26</v>
      </c>
      <c r="E67" s="11">
        <v>4071</v>
      </c>
      <c r="F67" s="6"/>
    </row>
    <row r="68" spans="1:7">
      <c r="D68" t="s">
        <v>91</v>
      </c>
      <c r="E68" s="6"/>
      <c r="F68" s="11">
        <v>4071</v>
      </c>
    </row>
    <row r="69" spans="1:7">
      <c r="C69" s="5" t="s">
        <v>25</v>
      </c>
      <c r="E69" s="6"/>
      <c r="F69" s="6"/>
    </row>
    <row r="70" spans="1:7">
      <c r="C70" s="5" t="s">
        <v>24</v>
      </c>
      <c r="E70" s="6"/>
      <c r="F70" s="6"/>
    </row>
    <row r="73" spans="1:7">
      <c r="C73" t="s">
        <v>85</v>
      </c>
      <c r="E73" s="11">
        <v>4071</v>
      </c>
      <c r="F73" s="6"/>
      <c r="G73" t="s">
        <v>78</v>
      </c>
    </row>
    <row r="74" spans="1:7">
      <c r="D74" t="s">
        <v>84</v>
      </c>
      <c r="E74" s="6"/>
      <c r="F74" s="11">
        <v>4071</v>
      </c>
      <c r="G74" t="s">
        <v>78</v>
      </c>
    </row>
    <row r="75" spans="1:7">
      <c r="C75" s="5" t="s">
        <v>40</v>
      </c>
      <c r="E75" s="6"/>
      <c r="F75" s="6"/>
    </row>
    <row r="77" spans="1:7">
      <c r="E77" s="6"/>
      <c r="F77" s="6"/>
    </row>
    <row r="78" spans="1:7">
      <c r="A78" s="1">
        <v>9</v>
      </c>
      <c r="B78" t="s">
        <v>42</v>
      </c>
      <c r="C78" t="s">
        <v>10</v>
      </c>
      <c r="E78" s="11">
        <v>120000</v>
      </c>
      <c r="F78" s="6"/>
    </row>
    <row r="79" spans="1:7">
      <c r="D79" t="s">
        <v>43</v>
      </c>
      <c r="E79" s="6"/>
      <c r="F79" s="11">
        <v>120000</v>
      </c>
    </row>
    <row r="80" spans="1:7">
      <c r="C80" s="5" t="s">
        <v>45</v>
      </c>
      <c r="E80" s="6"/>
      <c r="F80" s="6"/>
    </row>
    <row r="81" spans="3:7">
      <c r="C81" s="5"/>
      <c r="E81" s="6"/>
      <c r="F81" s="6"/>
    </row>
    <row r="82" spans="3:7">
      <c r="C82" t="s">
        <v>43</v>
      </c>
      <c r="E82" s="11">
        <v>60000</v>
      </c>
      <c r="F82" s="6"/>
    </row>
    <row r="83" spans="3:7">
      <c r="D83" t="s">
        <v>10</v>
      </c>
      <c r="E83" s="6"/>
      <c r="F83" s="11">
        <v>60000</v>
      </c>
    </row>
    <row r="84" spans="3:7">
      <c r="C84" s="5" t="s">
        <v>46</v>
      </c>
      <c r="E84" s="6"/>
      <c r="F84" s="6"/>
    </row>
    <row r="85" spans="3:7">
      <c r="C85" s="5"/>
      <c r="E85" s="6"/>
      <c r="F85" s="6"/>
    </row>
    <row r="86" spans="3:7">
      <c r="C86" t="s">
        <v>3</v>
      </c>
      <c r="E86" s="11">
        <v>15000</v>
      </c>
      <c r="F86" s="6"/>
    </row>
    <row r="87" spans="3:7">
      <c r="D87" t="s">
        <v>93</v>
      </c>
      <c r="E87" s="6"/>
      <c r="F87" s="11">
        <v>3000</v>
      </c>
      <c r="G87" t="s">
        <v>78</v>
      </c>
    </row>
    <row r="88" spans="3:7">
      <c r="D88" s="19" t="s">
        <v>92</v>
      </c>
      <c r="E88" s="6"/>
      <c r="F88" s="11">
        <v>12000</v>
      </c>
    </row>
    <row r="89" spans="3:7">
      <c r="C89" s="5" t="s">
        <v>44</v>
      </c>
      <c r="E89" s="6"/>
      <c r="F89" s="6"/>
    </row>
    <row r="90" spans="3:7">
      <c r="E90" s="6"/>
      <c r="F90" s="6"/>
    </row>
    <row r="91" spans="3:7">
      <c r="E91" s="6"/>
      <c r="F91" s="6"/>
    </row>
  </sheetData>
  <mergeCells count="1">
    <mergeCell ref="C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E21"/>
  <sheetViews>
    <sheetView workbookViewId="0">
      <selection activeCell="H9" sqref="H9"/>
    </sheetView>
  </sheetViews>
  <sheetFormatPr defaultRowHeight="15"/>
  <cols>
    <col min="1" max="1" width="5.5703125" customWidth="1"/>
    <col min="2" max="2" width="12.28515625" customWidth="1"/>
    <col min="3" max="4" width="14.28515625" customWidth="1"/>
    <col min="5" max="5" width="11.7109375" customWidth="1"/>
  </cols>
  <sheetData>
    <row r="1" spans="1:5" ht="23.25" customHeight="1">
      <c r="A1" s="21" t="s">
        <v>47</v>
      </c>
      <c r="B1" s="21"/>
      <c r="C1" s="21"/>
      <c r="D1" s="21"/>
      <c r="E1" s="21"/>
    </row>
    <row r="2" spans="1:5">
      <c r="A2" s="5" t="s">
        <v>48</v>
      </c>
    </row>
    <row r="3" spans="1:5">
      <c r="B3" t="s">
        <v>49</v>
      </c>
      <c r="D3" s="6"/>
      <c r="E3" s="6">
        <f>Transactions!F14</f>
        <v>25000</v>
      </c>
    </row>
    <row r="4" spans="1:5">
      <c r="B4" t="s">
        <v>51</v>
      </c>
      <c r="D4" s="6"/>
      <c r="E4" s="6">
        <f>Transactions!F10</f>
        <v>33000</v>
      </c>
    </row>
    <row r="5" spans="1:5">
      <c r="B5" t="s">
        <v>83</v>
      </c>
      <c r="D5" s="6"/>
      <c r="E5" s="6" t="e">
        <f>Transactions!F38+Transactions!#REF!+Transactions!F32</f>
        <v>#REF!</v>
      </c>
    </row>
    <row r="6" spans="1:5">
      <c r="B6" t="s">
        <v>57</v>
      </c>
      <c r="D6" s="6"/>
      <c r="E6" s="6">
        <f>Transactions!F88</f>
        <v>12000</v>
      </c>
    </row>
    <row r="7" spans="1:5">
      <c r="B7" t="s">
        <v>52</v>
      </c>
      <c r="D7" s="6"/>
      <c r="E7" s="14">
        <f>Transactions!F18</f>
        <v>6200</v>
      </c>
    </row>
    <row r="8" spans="1:5">
      <c r="D8" s="6"/>
      <c r="E8" s="6" t="e">
        <f>SUM(E3:E7)</f>
        <v>#REF!</v>
      </c>
    </row>
    <row r="9" spans="1:5">
      <c r="A9" s="5" t="s">
        <v>53</v>
      </c>
      <c r="D9" s="6"/>
      <c r="E9" s="6"/>
    </row>
    <row r="10" spans="1:5">
      <c r="B10" t="s">
        <v>56</v>
      </c>
      <c r="D10" s="6" t="e">
        <f>Transactions!#REF!</f>
        <v>#REF!</v>
      </c>
      <c r="E10" s="6"/>
    </row>
    <row r="11" spans="1:5">
      <c r="B11" t="s">
        <v>54</v>
      </c>
      <c r="D11" s="6" t="e">
        <f>Transactions!#REF!</f>
        <v>#REF!</v>
      </c>
      <c r="E11" s="6"/>
    </row>
    <row r="12" spans="1:5">
      <c r="B12" t="s">
        <v>55</v>
      </c>
      <c r="D12" s="6">
        <f>Transactions!E67+Transactions!E58</f>
        <v>44071</v>
      </c>
      <c r="E12" s="6"/>
    </row>
    <row r="13" spans="1:5">
      <c r="B13" t="str">
        <f>Transactions!C46</f>
        <v>Salaries expense</v>
      </c>
      <c r="D13" s="6">
        <f>Transactions!E46</f>
        <v>55000</v>
      </c>
      <c r="E13" s="6"/>
    </row>
    <row r="14" spans="1:5">
      <c r="B14" t="str">
        <f>Transactions!C47</f>
        <v>Special project expenses</v>
      </c>
      <c r="D14" s="6">
        <f>Transactions!E47</f>
        <v>40000</v>
      </c>
      <c r="E14" s="6"/>
    </row>
    <row r="15" spans="1:5">
      <c r="B15" t="str">
        <f>Transactions!C48</f>
        <v>Office expenses</v>
      </c>
      <c r="D15" s="6">
        <f>Transactions!E48</f>
        <v>12000</v>
      </c>
      <c r="E15" s="6"/>
    </row>
    <row r="16" spans="1:5">
      <c r="B16" t="str">
        <f>Transactions!C49</f>
        <v>Support to families expense</v>
      </c>
      <c r="D16" s="6">
        <f>Transactions!E49</f>
        <v>32000</v>
      </c>
      <c r="E16" s="6"/>
    </row>
    <row r="17" spans="1:5">
      <c r="B17" t="str">
        <f>Transactions!C50</f>
        <v>Education activities expense</v>
      </c>
      <c r="D17" s="6">
        <f>Transactions!E50</f>
        <v>21000</v>
      </c>
      <c r="E17" s="6"/>
    </row>
    <row r="18" spans="1:5">
      <c r="B18" t="str">
        <f>Transactions!C51</f>
        <v>Rental expense</v>
      </c>
      <c r="D18" s="6">
        <f>Transactions!E51</f>
        <v>9600</v>
      </c>
      <c r="E18" s="6"/>
    </row>
    <row r="19" spans="1:5">
      <c r="B19" t="str">
        <f>Transactions!C52</f>
        <v>Transportation expense</v>
      </c>
      <c r="D19" s="6">
        <f>Transactions!E52</f>
        <v>5000</v>
      </c>
      <c r="E19" s="14" t="e">
        <f>SUM(D10:D19)</f>
        <v>#REF!</v>
      </c>
    </row>
    <row r="20" spans="1:5" ht="15.75" thickBot="1">
      <c r="A20" s="8" t="s">
        <v>58</v>
      </c>
      <c r="D20" s="6"/>
      <c r="E20" s="15" t="e">
        <f>E8-E19</f>
        <v>#REF!</v>
      </c>
    </row>
    <row r="21" spans="1:5" ht="15.75" thickTop="1"/>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1"/>
  <sheetViews>
    <sheetView workbookViewId="0">
      <selection activeCell="D22" sqref="D22"/>
    </sheetView>
  </sheetViews>
  <sheetFormatPr defaultRowHeight="15"/>
  <cols>
    <col min="1" max="1" width="13.85546875" customWidth="1"/>
    <col min="2" max="2" width="22.42578125" customWidth="1"/>
    <col min="3" max="6" width="15.7109375" customWidth="1"/>
  </cols>
  <sheetData>
    <row r="1" spans="1:6">
      <c r="A1" s="21" t="s">
        <v>69</v>
      </c>
      <c r="B1" s="21"/>
      <c r="C1" s="21"/>
      <c r="D1" s="21"/>
      <c r="E1" s="21"/>
      <c r="F1" s="21"/>
    </row>
    <row r="2" spans="1:6" ht="30">
      <c r="C2" s="16" t="s">
        <v>59</v>
      </c>
      <c r="D2" s="16" t="s">
        <v>60</v>
      </c>
      <c r="E2" s="16" t="s">
        <v>61</v>
      </c>
      <c r="F2" s="16" t="s">
        <v>62</v>
      </c>
    </row>
    <row r="3" spans="1:6">
      <c r="A3" s="3" t="s">
        <v>63</v>
      </c>
      <c r="C3" s="6">
        <v>285000</v>
      </c>
      <c r="D3" s="6">
        <v>0</v>
      </c>
      <c r="E3" s="6">
        <v>95000</v>
      </c>
      <c r="F3" s="6">
        <f>SUM(C3:E3)</f>
        <v>380000</v>
      </c>
    </row>
    <row r="4" spans="1:6">
      <c r="A4" s="22" t="s">
        <v>58</v>
      </c>
      <c r="B4" s="22"/>
      <c r="C4" s="6"/>
      <c r="D4" s="6"/>
      <c r="E4" s="6" t="e">
        <f>'Statement of Operations'!E20</f>
        <v>#REF!</v>
      </c>
      <c r="F4" s="6" t="e">
        <f>SUM(C4:E4)</f>
        <v>#REF!</v>
      </c>
    </row>
    <row r="5" spans="1:6">
      <c r="A5" s="22" t="s">
        <v>64</v>
      </c>
      <c r="B5" s="22"/>
      <c r="C5" s="6"/>
      <c r="D5" s="6"/>
      <c r="E5" s="6"/>
      <c r="F5" s="6"/>
    </row>
    <row r="6" spans="1:6">
      <c r="B6" t="s">
        <v>21</v>
      </c>
      <c r="C6" s="6">
        <v>-4071</v>
      </c>
      <c r="D6" s="6"/>
      <c r="E6" s="6">
        <v>4071</v>
      </c>
      <c r="F6" s="6">
        <f t="shared" ref="F6:F9" si="0">SUM(C6:E6)</f>
        <v>0</v>
      </c>
    </row>
    <row r="7" spans="1:6">
      <c r="B7" t="s">
        <v>65</v>
      </c>
      <c r="C7" s="6">
        <v>-40000</v>
      </c>
      <c r="D7" s="6"/>
      <c r="E7" s="6">
        <v>40000</v>
      </c>
      <c r="F7" s="6">
        <f t="shared" si="0"/>
        <v>0</v>
      </c>
    </row>
    <row r="8" spans="1:6">
      <c r="A8" t="s">
        <v>66</v>
      </c>
      <c r="C8" s="6">
        <f>Transactions!F87</f>
        <v>3000</v>
      </c>
      <c r="D8" s="6"/>
      <c r="E8" s="6"/>
      <c r="F8" s="6">
        <f t="shared" si="0"/>
        <v>3000</v>
      </c>
    </row>
    <row r="9" spans="1:6">
      <c r="A9" t="s">
        <v>67</v>
      </c>
      <c r="C9" s="6"/>
      <c r="D9" s="6">
        <f>Transactions!F6</f>
        <v>60000</v>
      </c>
      <c r="E9" s="6"/>
      <c r="F9" s="6">
        <f t="shared" si="0"/>
        <v>60000</v>
      </c>
    </row>
    <row r="10" spans="1:6" ht="15.75" thickBot="1">
      <c r="A10" t="s">
        <v>68</v>
      </c>
      <c r="C10" s="17">
        <f>SUM(C3:C9)</f>
        <v>243929</v>
      </c>
      <c r="D10" s="17">
        <f t="shared" ref="D10:F10" si="1">SUM(D3:D9)</f>
        <v>60000</v>
      </c>
      <c r="E10" s="17" t="e">
        <f t="shared" si="1"/>
        <v>#REF!</v>
      </c>
      <c r="F10" s="17" t="e">
        <f t="shared" si="1"/>
        <v>#REF!</v>
      </c>
    </row>
    <row r="11" spans="1:6" ht="15.75" thickTop="1"/>
  </sheetData>
  <mergeCells count="3">
    <mergeCell ref="A5:B5"/>
    <mergeCell ref="A4:B4"/>
    <mergeCell ref="A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D20"/>
  <sheetViews>
    <sheetView workbookViewId="0">
      <selection activeCell="D20" sqref="D20"/>
    </sheetView>
  </sheetViews>
  <sheetFormatPr defaultRowHeight="15"/>
  <cols>
    <col min="2" max="2" width="40.7109375" customWidth="1"/>
  </cols>
  <sheetData>
    <row r="1" spans="1:4">
      <c r="A1" s="21" t="s">
        <v>80</v>
      </c>
      <c r="B1" s="21"/>
      <c r="C1" s="21"/>
      <c r="D1" s="21"/>
    </row>
    <row r="2" spans="1:4">
      <c r="A2" t="s">
        <v>70</v>
      </c>
    </row>
    <row r="3" spans="1:4">
      <c r="B3" t="s">
        <v>10</v>
      </c>
      <c r="D3" t="e">
        <f>42000+Transactions!E5-Transactions!#REF!+Transactions!E17-Transactions!F22+Transactions!E34-Transactions!#REF!-Transactions!F53+Transactions!E78-Transactions!F83+Transactions!E86-Transactions!F43</f>
        <v>#REF!</v>
      </c>
    </row>
    <row r="4" spans="1:4">
      <c r="B4" t="s">
        <v>50</v>
      </c>
      <c r="D4">
        <f>Transactions!E13</f>
        <v>25000</v>
      </c>
    </row>
    <row r="5" spans="1:4">
      <c r="D5" t="e">
        <f>SUM(D3:D4)</f>
        <v>#REF!</v>
      </c>
    </row>
    <row r="6" spans="1:4">
      <c r="A6" t="s">
        <v>71</v>
      </c>
    </row>
    <row r="7" spans="1:4">
      <c r="B7" t="s">
        <v>43</v>
      </c>
      <c r="D7">
        <f>140000-Transactions!F79+Transactions!E82</f>
        <v>80000</v>
      </c>
    </row>
    <row r="8" spans="1:4">
      <c r="B8" t="s">
        <v>72</v>
      </c>
      <c r="C8">
        <f>360000+Transactions!E21</f>
        <v>403000</v>
      </c>
    </row>
    <row r="9" spans="1:4">
      <c r="B9" t="s">
        <v>73</v>
      </c>
      <c r="C9" s="12">
        <f>(75000+Transactions!F68+Transactions!F59)*-1</f>
        <v>-119071</v>
      </c>
      <c r="D9">
        <f>SUM(C8:C9)</f>
        <v>283929</v>
      </c>
    </row>
    <row r="10" spans="1:4" ht="15.75" thickBot="1">
      <c r="D10" s="13" t="e">
        <f>SUM(D5:D9)</f>
        <v>#REF!</v>
      </c>
    </row>
    <row r="11" spans="1:4" ht="15.75" thickTop="1">
      <c r="A11" t="s">
        <v>74</v>
      </c>
    </row>
    <row r="12" spans="1:4">
      <c r="B12" t="s">
        <v>37</v>
      </c>
      <c r="D12">
        <f>Transactions!F54</f>
        <v>14000</v>
      </c>
    </row>
    <row r="13" spans="1:4">
      <c r="A13" t="s">
        <v>77</v>
      </c>
      <c r="D13" t="e">
        <f>Transactions!F35+Transactions!#REF!-Transactions!E37-Transactions!#REF!</f>
        <v>#REF!</v>
      </c>
    </row>
    <row r="15" spans="1:4">
      <c r="A15" t="s">
        <v>75</v>
      </c>
    </row>
    <row r="16" spans="1:4">
      <c r="B16" t="s">
        <v>76</v>
      </c>
      <c r="C16">
        <f>'Change in Net Assets'!C10</f>
        <v>243929</v>
      </c>
    </row>
    <row r="17" spans="2:4">
      <c r="B17" t="s">
        <v>60</v>
      </c>
      <c r="C17">
        <f>'Change in Net Assets'!D10</f>
        <v>60000</v>
      </c>
    </row>
    <row r="18" spans="2:4">
      <c r="B18" t="s">
        <v>61</v>
      </c>
      <c r="C18" s="12" t="e">
        <f>'Change in Net Assets'!E10</f>
        <v>#REF!</v>
      </c>
      <c r="D18" t="e">
        <f>SUM(C16:C18)</f>
        <v>#REF!</v>
      </c>
    </row>
    <row r="19" spans="2:4" ht="15.75" thickBot="1">
      <c r="D19" s="13" t="e">
        <f>SUM(D12:D18)</f>
        <v>#REF!</v>
      </c>
    </row>
    <row r="20" spans="2:4" ht="15.75" thickTop="1"/>
  </sheetData>
  <mergeCells count="1">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election activeCell="L3" sqref="L3"/>
    </sheetView>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C2:N9"/>
  <sheetViews>
    <sheetView tabSelected="1" workbookViewId="0">
      <selection activeCell="I20" sqref="I20"/>
    </sheetView>
  </sheetViews>
  <sheetFormatPr defaultRowHeight="15"/>
  <sheetData>
    <row r="2" spans="3:14">
      <c r="C2" s="2" t="s">
        <v>94</v>
      </c>
    </row>
    <row r="4" spans="3:14">
      <c r="C4" t="s">
        <v>95</v>
      </c>
    </row>
    <row r="6" spans="3:14">
      <c r="C6" t="s">
        <v>96</v>
      </c>
    </row>
    <row r="8" spans="3:14">
      <c r="C8" s="22" t="s">
        <v>97</v>
      </c>
      <c r="D8" s="22"/>
      <c r="E8" s="22"/>
      <c r="F8" s="22"/>
      <c r="G8" s="22"/>
      <c r="H8" s="22"/>
      <c r="I8" s="22"/>
      <c r="J8" s="22"/>
      <c r="K8" s="22"/>
      <c r="L8" s="22"/>
      <c r="M8" s="22"/>
      <c r="N8" s="22"/>
    </row>
    <row r="9" spans="3:14">
      <c r="C9" s="22"/>
      <c r="D9" s="22"/>
      <c r="E9" s="22"/>
      <c r="F9" s="22"/>
      <c r="G9" s="22"/>
      <c r="H9" s="22"/>
      <c r="I9" s="22"/>
      <c r="J9" s="22"/>
      <c r="K9" s="22"/>
      <c r="L9" s="22"/>
      <c r="M9" s="22"/>
      <c r="N9" s="22"/>
    </row>
  </sheetData>
  <mergeCells count="1">
    <mergeCell ref="C8:N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Transactions</vt:lpstr>
      <vt:lpstr>Statement of Operations</vt:lpstr>
      <vt:lpstr>Change in Net Assets</vt:lpstr>
      <vt:lpstr>Statement of Financial Position</vt:lpstr>
      <vt:lpstr>Sheet1</vt:lpstr>
      <vt:lpstr>Footnotes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bb596</cp:lastModifiedBy>
  <dcterms:created xsi:type="dcterms:W3CDTF">2010-11-30T17:58:39Z</dcterms:created>
  <dcterms:modified xsi:type="dcterms:W3CDTF">2010-12-03T01:16:45Z</dcterms:modified>
</cp:coreProperties>
</file>