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2416"/>
  <workbookPr showInkAnnotation="0" autoCompressPictures="0"/>
  <bookViews>
    <workbookView xWindow="60" yWindow="0" windowWidth="25540" windowHeight="14320" tabRatio="500"/>
  </bookViews>
  <sheets>
    <sheet name="Sheet1" sheetId="1" r:id="rId1"/>
  </sheets>
  <calcPr calcId="140000" concurrentCalc="0"/>
  <extLst>
    <ext xmlns:mx="http://schemas.microsoft.com/office/mac/excel/2008/main" uri="{7523E5D3-25F3-A5E0-1632-64F254C22452}">
      <mx:ArchID Flags="2"/>
    </ext>
  </extLst>
</workbook>
</file>

<file path=xl/calcChain.xml><?xml version="1.0" encoding="utf-8"?>
<calcChain xmlns="http://schemas.openxmlformats.org/spreadsheetml/2006/main">
  <c r="G41" i="1" l="1"/>
  <c r="K36" i="1"/>
  <c r="H36" i="1"/>
  <c r="K35" i="1"/>
  <c r="K31" i="1"/>
  <c r="K32" i="1"/>
  <c r="K33" i="1"/>
  <c r="K34" i="1"/>
  <c r="K30" i="1"/>
  <c r="J31" i="1"/>
  <c r="J32" i="1"/>
  <c r="J33" i="1"/>
  <c r="J34" i="1"/>
  <c r="J30" i="1"/>
  <c r="I31" i="1"/>
  <c r="I32" i="1"/>
  <c r="I33" i="1"/>
  <c r="I34" i="1"/>
  <c r="I30" i="1"/>
  <c r="E20" i="1"/>
  <c r="F30" i="1"/>
  <c r="H30" i="1"/>
  <c r="E21" i="1"/>
  <c r="F31" i="1"/>
  <c r="H31" i="1"/>
  <c r="E22" i="1"/>
  <c r="F32" i="1"/>
  <c r="H32" i="1"/>
  <c r="E23" i="1"/>
  <c r="F33" i="1"/>
  <c r="H33" i="1"/>
  <c r="E24" i="1"/>
  <c r="F34" i="1"/>
  <c r="H34" i="1"/>
  <c r="H35" i="1"/>
  <c r="I21" i="1"/>
  <c r="J21" i="1"/>
  <c r="K21" i="1"/>
  <c r="I22" i="1"/>
  <c r="J22" i="1"/>
  <c r="K22" i="1"/>
  <c r="I23" i="1"/>
  <c r="J23" i="1"/>
  <c r="K23" i="1"/>
  <c r="I24" i="1"/>
  <c r="J24" i="1"/>
  <c r="K24" i="1"/>
  <c r="I20" i="1"/>
  <c r="K20" i="1"/>
  <c r="J20" i="1"/>
  <c r="F21" i="1"/>
  <c r="G21" i="1"/>
  <c r="F22" i="1"/>
  <c r="G22" i="1"/>
  <c r="F23" i="1"/>
  <c r="G23" i="1"/>
  <c r="F24" i="1"/>
  <c r="G24" i="1"/>
  <c r="G20" i="1"/>
  <c r="F20" i="1"/>
</calcChain>
</file>

<file path=xl/sharedStrings.xml><?xml version="1.0" encoding="utf-8"?>
<sst xmlns="http://schemas.openxmlformats.org/spreadsheetml/2006/main" count="67" uniqueCount="50">
  <si>
    <t>Segment:</t>
  </si>
  <si>
    <t>Canadian Banking:</t>
  </si>
  <si>
    <t>Wealth Management:</t>
  </si>
  <si>
    <t>Insurance:</t>
  </si>
  <si>
    <t>International Banking:</t>
  </si>
  <si>
    <t>Capital Markets:</t>
  </si>
  <si>
    <t>Revenue ($m):</t>
  </si>
  <si>
    <t>Expenses ($m):</t>
  </si>
  <si>
    <t>Forward Rev ($m):</t>
  </si>
  <si>
    <t>StDev:</t>
  </si>
  <si>
    <t>Variance ($):</t>
  </si>
  <si>
    <t>Variance (%):</t>
  </si>
  <si>
    <t>Lower limit:</t>
  </si>
  <si>
    <t>Upper Limit:</t>
  </si>
  <si>
    <t>2009 - Establishing Upper and Lower Limits based on expected Variance %</t>
  </si>
  <si>
    <t>2009 - Projecting Dollar Amount</t>
  </si>
  <si>
    <t>Confidence:</t>
  </si>
  <si>
    <t>2σ</t>
  </si>
  <si>
    <t>Segment</t>
  </si>
  <si>
    <t>(12%*9586)</t>
  </si>
  <si>
    <t>(12%*3987)</t>
  </si>
  <si>
    <t>(12%*2610)</t>
  </si>
  <si>
    <t>Var = 2σ =</t>
  </si>
  <si>
    <t>(18%*2101)</t>
  </si>
  <si>
    <t>(18%*3935)</t>
  </si>
  <si>
    <t>Forward Exp ($m):</t>
  </si>
  <si>
    <t>Var of Confidence:</t>
  </si>
  <si>
    <t>StDev</t>
  </si>
  <si>
    <t>(575.16)^2</t>
  </si>
  <si>
    <t>(239.22)^2</t>
  </si>
  <si>
    <t>(189.09)^2</t>
  </si>
  <si>
    <t>(156.60)^2</t>
  </si>
  <si>
    <t xml:space="preserve">Var/2 = σ = </t>
  </si>
  <si>
    <t>Total:</t>
  </si>
  <si>
    <t>Plan:</t>
  </si>
  <si>
    <t xml:space="preserve">The following shows the work for the actual projected 2009 dollar amount for revenue and expenses. The extensive work is shown for Revenue, and the same work is implied but not shown for Expenses. Since confidence is set at 95%, it is safe to identify variance as the movement of two standard deviations (σ) from the mean projection. We use this to determine StDev by dividing the variances by two, taking the their squared values, adding all these up, and then square rooting this number (typical procedure to calculate σ).  </t>
  </si>
  <si>
    <t>RBC has five major segments within their banking operations. Included are Canadian Bsnking, Wealth Management, Internatinal Banking, Insurance, and Capital Markets. The expected variance change, with 95% confidence, is +/-12% for the Canadian Banking, Wealth Management, and Insurance segments. This value is +/-18% for the International Banking and Capital Markets segments. The information for RBC's five major segments' Revenue and Expenses for 2008 are provided below. They are followed, on the right, by a modelling of estimates for 2009 Revenue and Expenses, expressed in the form of lower and upper limits based on a set variance %. This also shows estimated variance in dollar amounts.</t>
  </si>
  <si>
    <t>DO</t>
  </si>
  <si>
    <t>Table - 1</t>
  </si>
  <si>
    <t>x2 to re-imply the 95% confidence level:</t>
  </si>
  <si>
    <t>Report</t>
  </si>
  <si>
    <t xml:space="preserve">Forward Net Income +/- = </t>
  </si>
  <si>
    <t>Forward Net Income +/- = sqrt( ((1514.90/2)^2) + ((1154.39/2)^2) ) *2</t>
  </si>
  <si>
    <t>From calculating StDev to find the Change in Forward Revenue and Change in Forward Expenses, we can calculate Forward Net Income change. This will be re-calculated with the same concept, because the StDev's are essentially changes in expected price. The process will involve halving the StDevs, squaring them, adding the two together, taking their square root, and then multiplying by 2 again to re-imply the 95% confidence level</t>
  </si>
  <si>
    <r>
      <t xml:space="preserve">Following the calculations, We determined the Forward Net Income for RBC's banking operations will amount to </t>
    </r>
    <r>
      <rPr>
        <b/>
        <i/>
        <sz val="12"/>
        <color theme="1"/>
        <rFont val="Calibri"/>
        <scheme val="minor"/>
      </rPr>
      <t>$4733m</t>
    </r>
    <r>
      <rPr>
        <sz val="12"/>
        <color theme="1"/>
        <rFont val="Calibri"/>
        <family val="2"/>
        <scheme val="minor"/>
      </rPr>
      <t xml:space="preserve"> in fiscal year 2009 without varience. It is important to note the following is based of a confidence of 95%. The total revenue will amount to </t>
    </r>
    <r>
      <rPr>
        <b/>
        <sz val="12"/>
        <color theme="1"/>
        <rFont val="Calibri"/>
        <family val="2"/>
        <scheme val="minor"/>
      </rPr>
      <t>$22,219m</t>
    </r>
    <r>
      <rPr>
        <sz val="12"/>
        <color theme="1"/>
        <rFont val="Calibri"/>
        <family val="2"/>
        <scheme val="minor"/>
      </rPr>
      <t xml:space="preserve"> and the expenses to </t>
    </r>
    <r>
      <rPr>
        <b/>
        <sz val="12"/>
        <color theme="1"/>
        <rFont val="Calibri"/>
        <family val="2"/>
        <scheme val="minor"/>
      </rPr>
      <t xml:space="preserve">$17,486 </t>
    </r>
    <r>
      <rPr>
        <sz val="12"/>
        <color theme="1"/>
        <rFont val="Calibri"/>
        <family val="2"/>
        <scheme val="minor"/>
      </rPr>
      <t xml:space="preserve">without variance. These numbers are subject to varience of </t>
    </r>
    <r>
      <rPr>
        <b/>
        <sz val="12"/>
        <color theme="1"/>
        <rFont val="Calibri"/>
        <family val="2"/>
        <scheme val="minor"/>
      </rPr>
      <t>$1,514.90m (6.82% gain or drop)</t>
    </r>
    <r>
      <rPr>
        <sz val="12"/>
        <color theme="1"/>
        <rFont val="Calibri"/>
        <family val="2"/>
        <scheme val="minor"/>
      </rPr>
      <t xml:space="preserve"> and </t>
    </r>
    <r>
      <rPr>
        <b/>
        <sz val="12"/>
        <color theme="1"/>
        <rFont val="Calibri"/>
        <family val="2"/>
        <scheme val="minor"/>
      </rPr>
      <t>$1154.39 (6.60% gain or drop)</t>
    </r>
    <r>
      <rPr>
        <sz val="12"/>
        <color theme="1"/>
        <rFont val="Calibri"/>
        <family val="2"/>
        <scheme val="minor"/>
      </rPr>
      <t xml:space="preserve">, respectively. This gives the Forward Net Income a variance, up or down, of </t>
    </r>
    <r>
      <rPr>
        <b/>
        <sz val="12"/>
        <color theme="1"/>
        <rFont val="Calibri"/>
        <family val="2"/>
        <scheme val="minor"/>
      </rPr>
      <t>$1,904.61</t>
    </r>
    <r>
      <rPr>
        <sz val="12"/>
        <color theme="1"/>
        <rFont val="Calibri"/>
        <family val="2"/>
        <scheme val="minor"/>
      </rPr>
      <t xml:space="preserve"> </t>
    </r>
    <r>
      <rPr>
        <b/>
        <sz val="12"/>
        <color theme="1"/>
        <rFont val="Calibri"/>
        <family val="2"/>
        <scheme val="minor"/>
      </rPr>
      <t>(40.24% gain or drop), giving between $6,637.61 and 2,828.39</t>
    </r>
    <r>
      <rPr>
        <sz val="12"/>
        <color theme="1"/>
        <rFont val="Calibri"/>
        <family val="2"/>
        <scheme val="minor"/>
      </rPr>
      <t>. A coreelation of 0.38 between the Canadian Banking and Insurance revenues will not impact the end result of  a change in forward net income, just a change in the variance of CB and Insurance since the correlation will effect their variance's while together.</t>
    </r>
  </si>
  <si>
    <t>Statement of Academic Integrity:</t>
  </si>
  <si>
    <t>This assignment conforms to the rules on academic integrity of the University of Ottawa:</t>
  </si>
  <si>
    <t>Typed instead of Signature:</t>
  </si>
  <si>
    <t>Daniel Shannon</t>
  </si>
  <si>
    <t>We are to project the revenues, expenses, and net income for RBC in the forward fiscal year using data from the 2008 10-K form. This analysis will be broken into 5 segments. We will caltulate the collar amounts for the projected revenues and expenses, and calculate the net income possibilities, using %95 confidence.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</si>
</sst>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17" x14ac:knownFonts="1">
    <font>
      <sz val="12"/>
      <color theme="1"/>
      <name val="Calibri"/>
      <family val="2"/>
      <scheme val="minor"/>
    </font>
    <font>
      <sz val="12"/>
      <color theme="1"/>
      <name val="Calibri"/>
      <family val="2"/>
      <scheme val="minor"/>
    </font>
    <font>
      <b/>
      <sz val="12"/>
      <color rgb="FFFA7D00"/>
      <name val="Calibri"/>
      <family val="2"/>
      <scheme val="minor"/>
    </font>
    <font>
      <sz val="12"/>
      <color rgb="FFFA7D00"/>
      <name val="Calibri"/>
      <family val="2"/>
      <scheme val="minor"/>
    </font>
    <font>
      <b/>
      <sz val="12"/>
      <color theme="0"/>
      <name val="Calibri"/>
      <family val="2"/>
      <scheme val="minor"/>
    </font>
    <font>
      <i/>
      <sz val="12"/>
      <color rgb="FF7F7F7F"/>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
      <sz val="12"/>
      <color rgb="FF444444"/>
      <name val="Arial"/>
      <family val="2"/>
    </font>
    <font>
      <sz val="12"/>
      <color rgb="FF000000"/>
      <name val="Calibri"/>
      <family val="2"/>
      <scheme val="minor"/>
    </font>
    <font>
      <sz val="11"/>
      <color rgb="FF444444"/>
      <name val="Arial"/>
    </font>
    <font>
      <sz val="20"/>
      <color rgb="FFFA7D00"/>
      <name val="Calibri"/>
      <scheme val="minor"/>
    </font>
    <font>
      <i/>
      <sz val="12"/>
      <color theme="1"/>
      <name val="Calibri"/>
      <scheme val="minor"/>
    </font>
    <font>
      <b/>
      <i/>
      <sz val="12"/>
      <color theme="1"/>
      <name val="Calibri"/>
      <scheme val="minor"/>
    </font>
    <font>
      <b/>
      <i/>
      <sz val="14"/>
      <color theme="1"/>
      <name val="Calibri"/>
      <scheme val="minor"/>
    </font>
    <font>
      <sz val="22"/>
      <color rgb="FFFA7D00"/>
      <name val="Calibri"/>
      <scheme val="minor"/>
    </font>
  </fonts>
  <fills count="8">
    <fill>
      <patternFill patternType="none"/>
    </fill>
    <fill>
      <patternFill patternType="gray125"/>
    </fill>
    <fill>
      <patternFill patternType="solid">
        <fgColor rgb="FFF2F2F2"/>
      </patternFill>
    </fill>
    <fill>
      <patternFill patternType="solid">
        <fgColor rgb="FFA5A5A5"/>
      </patternFill>
    </fill>
    <fill>
      <patternFill patternType="solid">
        <fgColor theme="0" tint="-0.14999847407452621"/>
        <bgColor indexed="64"/>
      </patternFill>
    </fill>
    <fill>
      <patternFill patternType="solid">
        <fgColor theme="0" tint="-0.249977111117893"/>
        <bgColor indexed="64"/>
      </patternFill>
    </fill>
    <fill>
      <patternFill patternType="solid">
        <fgColor theme="9" tint="0.39997558519241921"/>
        <bgColor indexed="64"/>
      </patternFill>
    </fill>
    <fill>
      <patternFill patternType="solid">
        <fgColor theme="9" tint="0.59999389629810485"/>
        <bgColor indexed="64"/>
      </patternFill>
    </fill>
  </fills>
  <borders count="34">
    <border>
      <left/>
      <right/>
      <top/>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medium">
        <color auto="1"/>
      </right>
      <top style="thin">
        <color auto="1"/>
      </top>
      <bottom/>
      <diagonal/>
    </border>
    <border>
      <left/>
      <right style="thin">
        <color auto="1"/>
      </right>
      <top/>
      <bottom style="medium">
        <color auto="1"/>
      </bottom>
      <diagonal/>
    </border>
    <border>
      <left style="thin">
        <color auto="1"/>
      </left>
      <right/>
      <top/>
      <bottom style="medium">
        <color auto="1"/>
      </bottom>
      <diagonal/>
    </border>
    <border>
      <left/>
      <right style="thin">
        <color rgb="FF7F7F7F"/>
      </right>
      <top/>
      <bottom style="thin">
        <color rgb="FF7F7F7F"/>
      </bottom>
      <diagonal/>
    </border>
    <border>
      <left style="thin">
        <color rgb="FF7F7F7F"/>
      </left>
      <right style="thin">
        <color rgb="FF7F7F7F"/>
      </right>
      <top/>
      <bottom style="thin">
        <color rgb="FF7F7F7F"/>
      </bottom>
      <diagonal/>
    </border>
    <border>
      <left style="thin">
        <color rgb="FF7F7F7F"/>
      </left>
      <right style="medium">
        <color auto="1"/>
      </right>
      <top/>
      <bottom style="thin">
        <color rgb="FF7F7F7F"/>
      </bottom>
      <diagonal/>
    </border>
    <border>
      <left style="medium">
        <color auto="1"/>
      </left>
      <right style="double">
        <color rgb="FF3F3F3F"/>
      </right>
      <top style="medium">
        <color auto="1"/>
      </top>
      <bottom style="medium">
        <color auto="1"/>
      </bottom>
      <diagonal/>
    </border>
    <border>
      <left style="double">
        <color rgb="FF3F3F3F"/>
      </left>
      <right style="medium">
        <color auto="1"/>
      </right>
      <top style="medium">
        <color auto="1"/>
      </top>
      <bottom style="medium">
        <color auto="1"/>
      </bottom>
      <diagonal/>
    </border>
    <border>
      <left/>
      <right style="double">
        <color rgb="FF3F3F3F"/>
      </right>
      <top style="medium">
        <color auto="1"/>
      </top>
      <bottom style="medium">
        <color auto="1"/>
      </bottom>
      <diagonal/>
    </border>
    <border>
      <left style="double">
        <color rgb="FF3F3F3F"/>
      </left>
      <right style="double">
        <color rgb="FF3F3F3F"/>
      </right>
      <top style="medium">
        <color auto="1"/>
      </top>
      <bottom style="medium">
        <color auto="1"/>
      </bottom>
      <diagonal/>
    </border>
    <border>
      <left style="medium">
        <color auto="1"/>
      </left>
      <right style="thin">
        <color auto="1"/>
      </right>
      <top/>
      <bottom style="thin">
        <color auto="1"/>
      </bottom>
      <diagonal/>
    </border>
    <border>
      <left style="medium">
        <color auto="1"/>
      </left>
      <right style="thin">
        <color rgb="FF7F7F7F"/>
      </right>
      <top style="thin">
        <color auto="1"/>
      </top>
      <bottom style="thin">
        <color auto="1"/>
      </bottom>
      <diagonal/>
    </border>
    <border>
      <left style="thin">
        <color rgb="FF7F7F7F"/>
      </left>
      <right style="thin">
        <color rgb="FF7F7F7F"/>
      </right>
      <top style="thin">
        <color auto="1"/>
      </top>
      <bottom style="thin">
        <color auto="1"/>
      </bottom>
      <diagonal/>
    </border>
    <border>
      <left style="thin">
        <color rgb="FF7F7F7F"/>
      </left>
      <right style="thin">
        <color auto="1"/>
      </right>
      <top style="thin">
        <color auto="1"/>
      </top>
      <bottom style="thin">
        <color auto="1"/>
      </bottom>
      <diagonal/>
    </border>
    <border>
      <left style="thin">
        <color auto="1"/>
      </left>
      <right style="thin">
        <color rgb="FF7F7F7F"/>
      </right>
      <top style="thin">
        <color auto="1"/>
      </top>
      <bottom style="thin">
        <color auto="1"/>
      </bottom>
      <diagonal/>
    </border>
    <border>
      <left style="thin">
        <color rgb="FF7F7F7F"/>
      </left>
      <right style="medium">
        <color auto="1"/>
      </right>
      <top style="thin">
        <color auto="1"/>
      </top>
      <bottom style="thin">
        <color auto="1"/>
      </bottom>
      <diagonal/>
    </border>
    <border>
      <left/>
      <right/>
      <top/>
      <bottom style="double">
        <color auto="1"/>
      </bottom>
      <diagonal/>
    </border>
  </borders>
  <cellStyleXfs count="43">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2" borderId="1" applyNumberFormat="0" applyAlignment="0" applyProtection="0"/>
    <xf numFmtId="0" fontId="3" fillId="0" borderId="2" applyNumberFormat="0" applyFill="0" applyAlignment="0" applyProtection="0"/>
    <xf numFmtId="0" fontId="4" fillId="3" borderId="3" applyNumberFormat="0" applyAlignment="0" applyProtection="0"/>
    <xf numFmtId="0" fontId="5"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112">
    <xf numFmtId="0" fontId="0" fillId="0" borderId="0" xfId="0"/>
    <xf numFmtId="0" fontId="2" fillId="0" borderId="0" xfId="3" applyFill="1" applyBorder="1" applyAlignment="1"/>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0" xfId="0" applyBorder="1" applyAlignment="1">
      <alignment horizontal="left" vertical="center" wrapText="1"/>
    </xf>
    <xf numFmtId="0" fontId="0" fillId="0" borderId="8" xfId="0" applyBorder="1" applyAlignment="1">
      <alignment horizontal="left" vertical="center" wrapText="1"/>
    </xf>
    <xf numFmtId="0" fontId="0" fillId="0" borderId="7" xfId="0" applyBorder="1"/>
    <xf numFmtId="0" fontId="0" fillId="0" borderId="0" xfId="0" applyBorder="1"/>
    <xf numFmtId="0" fontId="0" fillId="0" borderId="0" xfId="0" applyBorder="1" applyAlignment="1">
      <alignment horizontal="center"/>
    </xf>
    <xf numFmtId="0" fontId="0" fillId="0" borderId="8" xfId="0" applyBorder="1"/>
    <xf numFmtId="0" fontId="0" fillId="0" borderId="7" xfId="0" applyBorder="1" applyAlignment="1">
      <alignment horizontal="left" vertical="top" wrapText="1"/>
    </xf>
    <xf numFmtId="0" fontId="0" fillId="0" borderId="0" xfId="0" applyBorder="1" applyAlignment="1">
      <alignment horizontal="left" vertical="top" wrapText="1"/>
    </xf>
    <xf numFmtId="9" fontId="0" fillId="0" borderId="0" xfId="2" applyFont="1" applyBorder="1" applyAlignment="1">
      <alignment horizontal="left"/>
    </xf>
    <xf numFmtId="0" fontId="9" fillId="0" borderId="0" xfId="0" applyFont="1" applyBorder="1" applyAlignment="1">
      <alignment horizontal="right"/>
    </xf>
    <xf numFmtId="0" fontId="0" fillId="0" borderId="0" xfId="0" applyBorder="1" applyAlignment="1"/>
    <xf numFmtId="0" fontId="0" fillId="0" borderId="7" xfId="0" applyBorder="1" applyAlignment="1">
      <alignment vertical="top" wrapText="1"/>
    </xf>
    <xf numFmtId="0" fontId="0" fillId="0" borderId="0" xfId="0" applyBorder="1" applyAlignment="1">
      <alignment vertical="top" wrapText="1"/>
    </xf>
    <xf numFmtId="0" fontId="0" fillId="0" borderId="9" xfId="0" applyBorder="1"/>
    <xf numFmtId="0" fontId="0" fillId="0" borderId="10" xfId="0" applyBorder="1"/>
    <xf numFmtId="0" fontId="0" fillId="0" borderId="11" xfId="0" applyBorder="1"/>
    <xf numFmtId="0" fontId="0" fillId="0" borderId="4" xfId="0" applyBorder="1"/>
    <xf numFmtId="0" fontId="13" fillId="4" borderId="7" xfId="0" applyFont="1" applyFill="1" applyBorder="1" applyAlignment="1">
      <alignment horizontal="right"/>
    </xf>
    <xf numFmtId="0" fontId="13" fillId="4" borderId="9" xfId="0" applyFont="1" applyFill="1" applyBorder="1" applyAlignment="1">
      <alignment horizontal="right"/>
    </xf>
    <xf numFmtId="0" fontId="13" fillId="5" borderId="7" xfId="6" applyFont="1" applyFill="1" applyBorder="1" applyAlignment="1">
      <alignment horizontal="center"/>
    </xf>
    <xf numFmtId="0" fontId="13" fillId="5" borderId="7" xfId="6" applyFont="1" applyFill="1" applyBorder="1"/>
    <xf numFmtId="0" fontId="13" fillId="5" borderId="8" xfId="6" applyFont="1" applyFill="1" applyBorder="1"/>
    <xf numFmtId="0" fontId="13" fillId="5" borderId="15" xfId="6" applyFont="1" applyFill="1" applyBorder="1" applyAlignment="1">
      <alignment horizontal="center"/>
    </xf>
    <xf numFmtId="0" fontId="13" fillId="5" borderId="15" xfId="6" applyFont="1" applyFill="1" applyBorder="1"/>
    <xf numFmtId="0" fontId="13" fillId="5" borderId="16" xfId="6" applyFont="1" applyFill="1" applyBorder="1"/>
    <xf numFmtId="0" fontId="13" fillId="5" borderId="14" xfId="6" applyFont="1" applyFill="1" applyBorder="1" applyAlignment="1">
      <alignment horizontal="center"/>
    </xf>
    <xf numFmtId="0" fontId="13" fillId="5" borderId="17" xfId="6" applyFont="1" applyFill="1" applyBorder="1"/>
    <xf numFmtId="0" fontId="2" fillId="2" borderId="20" xfId="3" applyBorder="1" applyAlignment="1">
      <alignment horizontal="center"/>
    </xf>
    <xf numFmtId="0" fontId="2" fillId="2" borderId="21" xfId="3" applyBorder="1" applyAlignment="1">
      <alignment horizontal="center"/>
    </xf>
    <xf numFmtId="0" fontId="2" fillId="2" borderId="22" xfId="3" applyBorder="1" applyAlignment="1">
      <alignment horizontal="center"/>
    </xf>
    <xf numFmtId="0" fontId="4" fillId="3" borderId="23" xfId="5" applyBorder="1" applyAlignment="1">
      <alignment horizontal="center"/>
    </xf>
    <xf numFmtId="0" fontId="4" fillId="3" borderId="24" xfId="5" applyBorder="1" applyAlignment="1">
      <alignment horizontal="center"/>
    </xf>
    <xf numFmtId="0" fontId="4" fillId="3" borderId="25" xfId="5" applyBorder="1" applyAlignment="1">
      <alignment horizontal="center"/>
    </xf>
    <xf numFmtId="0" fontId="4" fillId="3" borderId="26" xfId="5" applyBorder="1" applyAlignment="1">
      <alignment horizontal="center"/>
    </xf>
    <xf numFmtId="2" fontId="13" fillId="0" borderId="7" xfId="0" applyNumberFormat="1" applyFont="1" applyBorder="1" applyAlignment="1">
      <alignment horizontal="right"/>
    </xf>
    <xf numFmtId="0" fontId="13" fillId="0" borderId="0" xfId="0" applyFont="1" applyBorder="1" applyAlignment="1">
      <alignment horizontal="right"/>
    </xf>
    <xf numFmtId="0" fontId="0" fillId="5" borderId="7" xfId="0" applyFill="1" applyBorder="1" applyAlignment="1">
      <alignment horizontal="center"/>
    </xf>
    <xf numFmtId="0" fontId="9" fillId="5" borderId="0" xfId="0" applyFont="1" applyFill="1" applyBorder="1" applyAlignment="1">
      <alignment horizontal="center"/>
    </xf>
    <xf numFmtId="0" fontId="10" fillId="5" borderId="0" xfId="0" applyFont="1" applyFill="1" applyBorder="1" applyAlignment="1">
      <alignment horizontal="center"/>
    </xf>
    <xf numFmtId="0" fontId="11" fillId="5" borderId="0" xfId="0" applyFont="1" applyFill="1" applyBorder="1" applyAlignment="1">
      <alignment horizontal="center"/>
    </xf>
    <xf numFmtId="0" fontId="11" fillId="5" borderId="13" xfId="0" applyFont="1" applyFill="1" applyBorder="1" applyAlignment="1">
      <alignment horizontal="center"/>
    </xf>
    <xf numFmtId="0" fontId="0" fillId="5" borderId="8" xfId="0" applyFill="1" applyBorder="1"/>
    <xf numFmtId="0" fontId="0" fillId="4" borderId="7" xfId="0" applyFill="1" applyBorder="1" applyAlignment="1">
      <alignment horizontal="right"/>
    </xf>
    <xf numFmtId="2" fontId="0" fillId="6" borderId="13" xfId="0" applyNumberFormat="1" applyFill="1" applyBorder="1"/>
    <xf numFmtId="2" fontId="10" fillId="6" borderId="18" xfId="0" applyNumberFormat="1" applyFont="1" applyFill="1" applyBorder="1"/>
    <xf numFmtId="2" fontId="0" fillId="6" borderId="8" xfId="0" applyNumberFormat="1" applyFill="1" applyBorder="1"/>
    <xf numFmtId="2" fontId="10" fillId="6" borderId="11" xfId="0" applyNumberFormat="1" applyFont="1" applyFill="1" applyBorder="1"/>
    <xf numFmtId="0" fontId="0" fillId="7" borderId="7" xfId="0" applyFill="1" applyBorder="1"/>
    <xf numFmtId="0" fontId="0" fillId="7" borderId="8" xfId="0" applyFill="1" applyBorder="1"/>
    <xf numFmtId="9" fontId="0" fillId="7" borderId="0" xfId="2" applyFont="1" applyFill="1" applyBorder="1"/>
    <xf numFmtId="0" fontId="0" fillId="7" borderId="0" xfId="0" applyFill="1" applyBorder="1"/>
    <xf numFmtId="0" fontId="0" fillId="7" borderId="13" xfId="0" applyFill="1" applyBorder="1"/>
    <xf numFmtId="9" fontId="0" fillId="7" borderId="12" xfId="2" applyFont="1" applyFill="1" applyBorder="1"/>
    <xf numFmtId="2" fontId="0" fillId="7" borderId="0" xfId="0" applyNumberFormat="1" applyFill="1" applyBorder="1"/>
    <xf numFmtId="2" fontId="0" fillId="7" borderId="8" xfId="0" applyNumberFormat="1" applyFill="1" applyBorder="1"/>
    <xf numFmtId="2" fontId="0" fillId="7" borderId="13" xfId="0" applyNumberFormat="1" applyFill="1" applyBorder="1"/>
    <xf numFmtId="0" fontId="0" fillId="7" borderId="9" xfId="0" applyFill="1" applyBorder="1"/>
    <xf numFmtId="0" fontId="0" fillId="7" borderId="11" xfId="0" applyFill="1" applyBorder="1"/>
    <xf numFmtId="9" fontId="0" fillId="7" borderId="10" xfId="2" applyFont="1" applyFill="1" applyBorder="1"/>
    <xf numFmtId="2" fontId="0" fillId="7" borderId="10" xfId="0" applyNumberFormat="1" applyFill="1" applyBorder="1"/>
    <xf numFmtId="2" fontId="0" fillId="7" borderId="18" xfId="0" applyNumberFormat="1" applyFill="1" applyBorder="1"/>
    <xf numFmtId="9" fontId="0" fillId="7" borderId="19" xfId="2" applyFont="1" applyFill="1" applyBorder="1"/>
    <xf numFmtId="2" fontId="0" fillId="7" borderId="11" xfId="0" applyNumberFormat="1" applyFill="1" applyBorder="1"/>
    <xf numFmtId="2" fontId="10" fillId="7" borderId="13" xfId="0" applyNumberFormat="1" applyFont="1" applyFill="1" applyBorder="1"/>
    <xf numFmtId="2" fontId="0" fillId="7" borderId="0" xfId="0" applyNumberFormat="1" applyFill="1" applyBorder="1" applyAlignment="1">
      <alignment horizontal="right"/>
    </xf>
    <xf numFmtId="0" fontId="0" fillId="7" borderId="12" xfId="0" applyFill="1" applyBorder="1" applyAlignment="1">
      <alignment horizontal="right"/>
    </xf>
    <xf numFmtId="0" fontId="0" fillId="4" borderId="27" xfId="0" applyFill="1" applyBorder="1" applyAlignment="1">
      <alignment horizontal="right"/>
    </xf>
    <xf numFmtId="0" fontId="9" fillId="5" borderId="12" xfId="0" applyFont="1" applyFill="1" applyBorder="1" applyAlignment="1">
      <alignment horizontal="center"/>
    </xf>
    <xf numFmtId="0" fontId="2" fillId="2" borderId="28" xfId="3" applyBorder="1" applyAlignment="1">
      <alignment horizontal="center"/>
    </xf>
    <xf numFmtId="0" fontId="2" fillId="2" borderId="29" xfId="3" applyBorder="1" applyAlignment="1">
      <alignment horizontal="center"/>
    </xf>
    <xf numFmtId="0" fontId="2" fillId="2" borderId="30" xfId="3" applyBorder="1" applyAlignment="1">
      <alignment horizontal="center"/>
    </xf>
    <xf numFmtId="0" fontId="2" fillId="2" borderId="31" xfId="3" applyBorder="1" applyAlignment="1">
      <alignment horizontal="center"/>
    </xf>
    <xf numFmtId="0" fontId="2" fillId="2" borderId="32" xfId="3" applyBorder="1" applyAlignment="1">
      <alignment horizontal="center"/>
    </xf>
    <xf numFmtId="0" fontId="14" fillId="6" borderId="0" xfId="0" applyFont="1" applyFill="1" applyBorder="1" applyAlignment="1">
      <alignment horizontal="right"/>
    </xf>
    <xf numFmtId="0" fontId="14" fillId="6" borderId="10" xfId="0" applyFont="1" applyFill="1" applyBorder="1" applyAlignment="1">
      <alignment horizontal="right"/>
    </xf>
    <xf numFmtId="0" fontId="0" fillId="0" borderId="5" xfId="0" applyBorder="1" applyAlignment="1">
      <alignment horizontal="center"/>
    </xf>
    <xf numFmtId="0" fontId="0" fillId="0" borderId="6" xfId="0" applyBorder="1" applyAlignment="1">
      <alignment horizontal="center"/>
    </xf>
    <xf numFmtId="0" fontId="6" fillId="0" borderId="0" xfId="0" applyFont="1" applyBorder="1" applyAlignment="1">
      <alignment horizontal="center"/>
    </xf>
    <xf numFmtId="0" fontId="0" fillId="0" borderId="9" xfId="0" applyBorder="1" applyAlignment="1">
      <alignment horizontal="right"/>
    </xf>
    <xf numFmtId="0" fontId="0" fillId="0" borderId="10" xfId="0" applyBorder="1" applyAlignment="1">
      <alignment horizontal="right"/>
    </xf>
    <xf numFmtId="0" fontId="6" fillId="0" borderId="0" xfId="0" applyFont="1" applyBorder="1" applyAlignment="1">
      <alignment horizontal="right"/>
    </xf>
    <xf numFmtId="44" fontId="15" fillId="0" borderId="0" xfId="1" applyFont="1" applyBorder="1" applyAlignment="1"/>
    <xf numFmtId="0" fontId="0" fillId="0" borderId="0" xfId="0" applyBorder="1" applyAlignment="1">
      <alignment horizontal="center"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0" xfId="0" applyBorder="1" applyAlignment="1">
      <alignment horizontal="left" vertical="top" wrapText="1"/>
    </xf>
    <xf numFmtId="0" fontId="0" fillId="0" borderId="4" xfId="0" applyBorder="1" applyAlignment="1">
      <alignment vertical="top" wrapText="1"/>
    </xf>
    <xf numFmtId="0" fontId="0" fillId="0" borderId="5" xfId="0" applyBorder="1" applyAlignment="1">
      <alignment vertical="top" wrapText="1"/>
    </xf>
    <xf numFmtId="0" fontId="0" fillId="0" borderId="5" xfId="0" applyBorder="1"/>
    <xf numFmtId="2" fontId="0" fillId="0" borderId="5" xfId="0" applyNumberFormat="1" applyBorder="1"/>
    <xf numFmtId="0" fontId="0" fillId="0" borderId="6" xfId="0" applyBorder="1"/>
    <xf numFmtId="0" fontId="16" fillId="0" borderId="2" xfId="4" applyFont="1"/>
    <xf numFmtId="0" fontId="12" fillId="0" borderId="2" xfId="4" applyFont="1" applyAlignment="1">
      <alignment horizontal="left" vertical="top" wrapText="1"/>
    </xf>
    <xf numFmtId="0" fontId="16" fillId="0" borderId="0" xfId="4" applyFont="1" applyBorder="1"/>
    <xf numFmtId="0" fontId="0" fillId="0" borderId="7" xfId="0" applyBorder="1" applyAlignment="1">
      <alignment horizontal="center" vertical="top" wrapText="1"/>
    </xf>
    <xf numFmtId="0" fontId="0" fillId="0" borderId="8" xfId="0" applyBorder="1" applyAlignment="1">
      <alignment vertical="top" wrapText="1"/>
    </xf>
    <xf numFmtId="0" fontId="0" fillId="0" borderId="9" xfId="0" applyBorder="1" applyAlignment="1">
      <alignment vertical="top" wrapText="1"/>
    </xf>
    <xf numFmtId="0" fontId="0" fillId="0" borderId="10" xfId="0" applyBorder="1" applyAlignment="1">
      <alignment vertical="top" wrapText="1"/>
    </xf>
    <xf numFmtId="0" fontId="0" fillId="0" borderId="11" xfId="0" applyBorder="1" applyAlignment="1">
      <alignment vertical="top" wrapText="1"/>
    </xf>
    <xf numFmtId="44" fontId="0" fillId="0" borderId="0" xfId="0" applyNumberFormat="1"/>
    <xf numFmtId="0" fontId="0" fillId="0" borderId="33" xfId="0" applyBorder="1" applyAlignment="1">
      <alignment horizontal="center" vertical="top" wrapText="1"/>
    </xf>
  </cellXfs>
  <cellStyles count="43">
    <cellStyle name="Calculation" xfId="3" builtinId="22"/>
    <cellStyle name="Check Cell" xfId="5" builtinId="23"/>
    <cellStyle name="Currency" xfId="1" builtinId="4"/>
    <cellStyle name="Explanatory Text" xfId="6" builtinId="53"/>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Linked Cell" xfId="4" builtinId="24"/>
    <cellStyle name="Normal" xfId="0" builtinId="0"/>
    <cellStyle name="Percent" xfId="2" builtinId="5"/>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62"/>
  <sheetViews>
    <sheetView tabSelected="1" workbookViewId="0">
      <selection activeCell="D9" sqref="D9"/>
    </sheetView>
  </sheetViews>
  <sheetFormatPr baseColWidth="10" defaultRowHeight="15" x14ac:dyDescent="0"/>
  <cols>
    <col min="1" max="1" width="21" customWidth="1"/>
    <col min="2" max="2" width="13" customWidth="1"/>
    <col min="3" max="3" width="13.83203125" customWidth="1"/>
    <col min="4" max="4" width="19.1640625" customWidth="1"/>
    <col min="5" max="5" width="18.5" customWidth="1"/>
    <col min="6" max="6" width="20" customWidth="1"/>
    <col min="7" max="7" width="14.33203125" customWidth="1"/>
    <col min="8" max="8" width="12.5" customWidth="1"/>
    <col min="9" max="9" width="11.83203125" customWidth="1"/>
    <col min="10" max="10" width="12.5" customWidth="1"/>
    <col min="11" max="11" width="14.33203125" customWidth="1"/>
  </cols>
  <sheetData>
    <row r="2" spans="1:11" ht="29" thickBot="1">
      <c r="A2" s="102" t="s">
        <v>34</v>
      </c>
    </row>
    <row r="3" spans="1:11" ht="16" thickTop="1">
      <c r="A3" s="22"/>
      <c r="B3" s="99"/>
      <c r="C3" s="99"/>
      <c r="D3" s="99"/>
      <c r="E3" s="99"/>
      <c r="F3" s="99"/>
      <c r="G3" s="99"/>
      <c r="H3" s="99"/>
      <c r="I3" s="99"/>
      <c r="J3" s="99"/>
      <c r="K3" s="101"/>
    </row>
    <row r="4" spans="1:11">
      <c r="A4" s="12" t="s">
        <v>49</v>
      </c>
      <c r="B4" s="13"/>
      <c r="C4" s="13"/>
      <c r="D4" s="13"/>
      <c r="E4" s="13"/>
      <c r="F4" s="13"/>
      <c r="G4" s="13"/>
      <c r="H4" s="13"/>
      <c r="I4" s="13"/>
      <c r="J4" s="13"/>
      <c r="K4" s="92"/>
    </row>
    <row r="5" spans="1:11">
      <c r="A5" s="12"/>
      <c r="B5" s="13"/>
      <c r="C5" s="13"/>
      <c r="D5" s="13"/>
      <c r="E5" s="13"/>
      <c r="F5" s="13"/>
      <c r="G5" s="13"/>
      <c r="H5" s="13"/>
      <c r="I5" s="13"/>
      <c r="J5" s="13"/>
      <c r="K5" s="92"/>
    </row>
    <row r="6" spans="1:11">
      <c r="A6" s="12"/>
      <c r="B6" s="13"/>
      <c r="C6" s="13"/>
      <c r="D6" s="13"/>
      <c r="E6" s="13"/>
      <c r="F6" s="13"/>
      <c r="G6" s="13"/>
      <c r="H6" s="13"/>
      <c r="I6" s="13"/>
      <c r="J6" s="13"/>
      <c r="K6" s="92"/>
    </row>
    <row r="7" spans="1:11">
      <c r="A7" s="8"/>
      <c r="B7" s="9"/>
      <c r="C7" s="9"/>
      <c r="D7" s="9"/>
      <c r="E7" s="9"/>
      <c r="F7" s="9"/>
      <c r="G7" s="9"/>
      <c r="H7" s="9"/>
      <c r="I7" s="9"/>
      <c r="J7" s="9"/>
      <c r="K7" s="11"/>
    </row>
    <row r="8" spans="1:11" ht="16" thickBot="1">
      <c r="A8" s="19"/>
      <c r="B8" s="20"/>
      <c r="C8" s="20"/>
      <c r="D8" s="20"/>
      <c r="E8" s="20"/>
      <c r="F8" s="20"/>
      <c r="G8" s="20"/>
      <c r="H8" s="20"/>
      <c r="I8" s="20"/>
      <c r="J8" s="20"/>
      <c r="K8" s="21"/>
    </row>
    <row r="11" spans="1:11" ht="29" thickBot="1">
      <c r="A11" s="104" t="s">
        <v>37</v>
      </c>
    </row>
    <row r="12" spans="1:11" ht="15" customHeight="1">
      <c r="A12" s="2" t="s">
        <v>36</v>
      </c>
      <c r="B12" s="3"/>
      <c r="C12" s="3"/>
      <c r="D12" s="3"/>
      <c r="E12" s="3"/>
      <c r="F12" s="3"/>
      <c r="G12" s="3"/>
      <c r="H12" s="3"/>
      <c r="I12" s="3"/>
      <c r="J12" s="3"/>
      <c r="K12" s="4"/>
    </row>
    <row r="13" spans="1:11" ht="15" customHeight="1">
      <c r="A13" s="5"/>
      <c r="B13" s="6"/>
      <c r="C13" s="6"/>
      <c r="D13" s="6"/>
      <c r="E13" s="6"/>
      <c r="F13" s="6"/>
      <c r="G13" s="6"/>
      <c r="H13" s="6"/>
      <c r="I13" s="6"/>
      <c r="J13" s="6"/>
      <c r="K13" s="7"/>
    </row>
    <row r="14" spans="1:11">
      <c r="A14" s="5"/>
      <c r="B14" s="6"/>
      <c r="C14" s="6"/>
      <c r="D14" s="6"/>
      <c r="E14" s="6"/>
      <c r="F14" s="6"/>
      <c r="G14" s="6"/>
      <c r="H14" s="6"/>
      <c r="I14" s="6"/>
      <c r="J14" s="6"/>
      <c r="K14" s="7"/>
    </row>
    <row r="15" spans="1:11">
      <c r="A15" s="5"/>
      <c r="B15" s="6"/>
      <c r="C15" s="6"/>
      <c r="D15" s="6"/>
      <c r="E15" s="6"/>
      <c r="F15" s="6"/>
      <c r="G15" s="6"/>
      <c r="H15" s="6"/>
      <c r="I15" s="6"/>
      <c r="J15" s="6"/>
      <c r="K15" s="7"/>
    </row>
    <row r="16" spans="1:11" ht="16" thickBot="1">
      <c r="A16" s="5"/>
      <c r="B16" s="6"/>
      <c r="C16" s="6"/>
      <c r="D16" s="6"/>
      <c r="E16" s="6"/>
      <c r="F16" s="6"/>
      <c r="G16" s="6"/>
      <c r="H16" s="6"/>
      <c r="I16" s="6"/>
      <c r="J16" s="6"/>
      <c r="K16" s="7"/>
    </row>
    <row r="17" spans="1:12" ht="16" thickBot="1">
      <c r="A17" s="22" t="s">
        <v>38</v>
      </c>
      <c r="B17" s="36">
        <v>2008</v>
      </c>
      <c r="C17" s="37"/>
      <c r="D17" s="38" t="s">
        <v>14</v>
      </c>
      <c r="E17" s="39"/>
      <c r="F17" s="39"/>
      <c r="G17" s="39"/>
      <c r="H17" s="39"/>
      <c r="I17" s="39"/>
      <c r="J17" s="39"/>
      <c r="K17" s="37"/>
    </row>
    <row r="18" spans="1:12">
      <c r="A18" s="8"/>
      <c r="B18" s="8"/>
      <c r="C18" s="11"/>
      <c r="D18" s="33" t="s">
        <v>8</v>
      </c>
      <c r="E18" s="34"/>
      <c r="F18" s="34"/>
      <c r="G18" s="34"/>
      <c r="H18" s="34" t="s">
        <v>25</v>
      </c>
      <c r="I18" s="34"/>
      <c r="J18" s="34"/>
      <c r="K18" s="35"/>
    </row>
    <row r="19" spans="1:12">
      <c r="A19" s="25" t="s">
        <v>0</v>
      </c>
      <c r="B19" s="26" t="s">
        <v>6</v>
      </c>
      <c r="C19" s="27" t="s">
        <v>7</v>
      </c>
      <c r="D19" s="28" t="s">
        <v>11</v>
      </c>
      <c r="E19" s="29" t="s">
        <v>10</v>
      </c>
      <c r="F19" s="29" t="s">
        <v>12</v>
      </c>
      <c r="G19" s="30" t="s">
        <v>13</v>
      </c>
      <c r="H19" s="31" t="s">
        <v>11</v>
      </c>
      <c r="I19" s="29" t="s">
        <v>10</v>
      </c>
      <c r="J19" s="29" t="s">
        <v>12</v>
      </c>
      <c r="K19" s="32" t="s">
        <v>13</v>
      </c>
    </row>
    <row r="20" spans="1:12">
      <c r="A20" s="23" t="s">
        <v>1</v>
      </c>
      <c r="B20" s="53">
        <v>9586</v>
      </c>
      <c r="C20" s="54">
        <v>6924</v>
      </c>
      <c r="D20" s="55">
        <v>0.12</v>
      </c>
      <c r="E20" s="56">
        <f>B20*(D20)</f>
        <v>1150.32</v>
      </c>
      <c r="F20" s="56">
        <f>B20-E20</f>
        <v>8435.68</v>
      </c>
      <c r="G20" s="57">
        <f>B20+E20</f>
        <v>10736.32</v>
      </c>
      <c r="H20" s="58">
        <v>0.12</v>
      </c>
      <c r="I20" s="59">
        <f>C20*D20</f>
        <v>830.88</v>
      </c>
      <c r="J20" s="59">
        <f>C20-I20</f>
        <v>6093.12</v>
      </c>
      <c r="K20" s="60">
        <f>C20+I20</f>
        <v>7754.88</v>
      </c>
    </row>
    <row r="21" spans="1:12">
      <c r="A21" s="23" t="s">
        <v>2</v>
      </c>
      <c r="B21" s="53">
        <v>3987</v>
      </c>
      <c r="C21" s="54">
        <v>3322</v>
      </c>
      <c r="D21" s="55">
        <v>0.12</v>
      </c>
      <c r="E21" s="56">
        <f t="shared" ref="E21:E24" si="0">B21*(D21)</f>
        <v>478.44</v>
      </c>
      <c r="F21" s="56">
        <f t="shared" ref="F21:F24" si="1">B21-E21</f>
        <v>3508.56</v>
      </c>
      <c r="G21" s="57">
        <f t="shared" ref="G21:G24" si="2">B21+E21</f>
        <v>4465.4399999999996</v>
      </c>
      <c r="H21" s="58">
        <v>0.12</v>
      </c>
      <c r="I21" s="59">
        <f t="shared" ref="I21:I23" si="3">C21*D21</f>
        <v>398.64</v>
      </c>
      <c r="J21" s="59">
        <f t="shared" ref="J21:J24" si="4">C21-I21</f>
        <v>2923.36</v>
      </c>
      <c r="K21" s="60">
        <f t="shared" ref="K21:K24" si="5">C21+I21</f>
        <v>3720.64</v>
      </c>
    </row>
    <row r="22" spans="1:12">
      <c r="A22" s="23" t="s">
        <v>3</v>
      </c>
      <c r="B22" s="53">
        <v>2610</v>
      </c>
      <c r="C22" s="54">
        <v>2221</v>
      </c>
      <c r="D22" s="55">
        <v>0.12</v>
      </c>
      <c r="E22" s="59">
        <f t="shared" si="0"/>
        <v>313.2</v>
      </c>
      <c r="F22" s="59">
        <f t="shared" si="1"/>
        <v>2296.8000000000002</v>
      </c>
      <c r="G22" s="61">
        <f t="shared" si="2"/>
        <v>2923.2</v>
      </c>
      <c r="H22" s="58">
        <v>0.12</v>
      </c>
      <c r="I22" s="59">
        <f t="shared" si="3"/>
        <v>266.52</v>
      </c>
      <c r="J22" s="59">
        <f t="shared" si="4"/>
        <v>1954.48</v>
      </c>
      <c r="K22" s="60">
        <f t="shared" si="5"/>
        <v>2487.52</v>
      </c>
    </row>
    <row r="23" spans="1:12">
      <c r="A23" s="23" t="s">
        <v>4</v>
      </c>
      <c r="B23" s="53">
        <v>2101</v>
      </c>
      <c r="C23" s="54">
        <v>2254</v>
      </c>
      <c r="D23" s="55">
        <v>0.18</v>
      </c>
      <c r="E23" s="56">
        <f t="shared" si="0"/>
        <v>378.18</v>
      </c>
      <c r="F23" s="56">
        <f t="shared" si="1"/>
        <v>1722.82</v>
      </c>
      <c r="G23" s="57">
        <f t="shared" si="2"/>
        <v>2479.1799999999998</v>
      </c>
      <c r="H23" s="58">
        <v>0.18</v>
      </c>
      <c r="I23" s="59">
        <f t="shared" si="3"/>
        <v>405.71999999999997</v>
      </c>
      <c r="J23" s="59">
        <f t="shared" si="4"/>
        <v>1848.28</v>
      </c>
      <c r="K23" s="60">
        <f t="shared" si="5"/>
        <v>2659.72</v>
      </c>
    </row>
    <row r="24" spans="1:12" ht="16" thickBot="1">
      <c r="A24" s="24" t="s">
        <v>5</v>
      </c>
      <c r="B24" s="62">
        <v>3935</v>
      </c>
      <c r="C24" s="63">
        <v>2765</v>
      </c>
      <c r="D24" s="64">
        <v>0.18</v>
      </c>
      <c r="E24" s="65">
        <f t="shared" si="0"/>
        <v>708.3</v>
      </c>
      <c r="F24" s="65">
        <f t="shared" si="1"/>
        <v>3226.7</v>
      </c>
      <c r="G24" s="66">
        <f t="shared" si="2"/>
        <v>4643.3</v>
      </c>
      <c r="H24" s="67">
        <v>0.18</v>
      </c>
      <c r="I24" s="65">
        <f>C24*D24</f>
        <v>497.7</v>
      </c>
      <c r="J24" s="65">
        <f t="shared" si="4"/>
        <v>2267.3000000000002</v>
      </c>
      <c r="K24" s="68">
        <f t="shared" si="5"/>
        <v>3262.7</v>
      </c>
    </row>
    <row r="25" spans="1:12" ht="16" thickBot="1">
      <c r="A25" s="8"/>
      <c r="B25" s="9"/>
      <c r="C25" s="9"/>
      <c r="D25" s="9"/>
      <c r="E25" s="9"/>
      <c r="F25" s="9"/>
      <c r="G25" s="9"/>
      <c r="H25" s="9"/>
      <c r="I25" s="9"/>
      <c r="J25" s="9"/>
      <c r="K25" s="11"/>
    </row>
    <row r="26" spans="1:12" ht="17" customHeight="1" thickBot="1">
      <c r="A26" s="89" t="s">
        <v>35</v>
      </c>
      <c r="B26" s="90"/>
      <c r="C26" s="91"/>
      <c r="D26" s="36" t="s">
        <v>15</v>
      </c>
      <c r="E26" s="39"/>
      <c r="F26" s="39"/>
      <c r="G26" s="39"/>
      <c r="H26" s="39"/>
      <c r="I26" s="39"/>
      <c r="J26" s="39"/>
      <c r="K26" s="37"/>
    </row>
    <row r="27" spans="1:12">
      <c r="A27" s="12"/>
      <c r="B27" s="13"/>
      <c r="C27" s="92"/>
      <c r="D27" s="40" t="s">
        <v>16</v>
      </c>
      <c r="E27" s="14">
        <v>0.95</v>
      </c>
      <c r="F27" s="41" t="s">
        <v>26</v>
      </c>
      <c r="G27" s="9" t="s">
        <v>17</v>
      </c>
      <c r="H27" s="15"/>
      <c r="I27" s="9"/>
      <c r="J27" s="9"/>
      <c r="K27" s="11"/>
    </row>
    <row r="28" spans="1:12">
      <c r="A28" s="12"/>
      <c r="B28" s="13"/>
      <c r="C28" s="92"/>
      <c r="D28" s="74" t="s">
        <v>8</v>
      </c>
      <c r="E28" s="75"/>
      <c r="F28" s="75"/>
      <c r="G28" s="75"/>
      <c r="H28" s="76"/>
      <c r="I28" s="77" t="s">
        <v>25</v>
      </c>
      <c r="J28" s="75"/>
      <c r="K28" s="78"/>
      <c r="L28" s="1"/>
    </row>
    <row r="29" spans="1:12">
      <c r="A29" s="12"/>
      <c r="B29" s="13"/>
      <c r="C29" s="92"/>
      <c r="D29" s="42" t="s">
        <v>18</v>
      </c>
      <c r="E29" s="73" t="s">
        <v>22</v>
      </c>
      <c r="F29" s="44" t="s">
        <v>32</v>
      </c>
      <c r="G29" s="45" t="s">
        <v>27</v>
      </c>
      <c r="H29" s="46"/>
      <c r="I29" s="43" t="s">
        <v>22</v>
      </c>
      <c r="J29" s="44" t="s">
        <v>32</v>
      </c>
      <c r="K29" s="47" t="s">
        <v>27</v>
      </c>
    </row>
    <row r="30" spans="1:12">
      <c r="A30" s="12"/>
      <c r="B30" s="13"/>
      <c r="C30" s="92"/>
      <c r="D30" s="48" t="s">
        <v>1</v>
      </c>
      <c r="E30" s="71" t="s">
        <v>19</v>
      </c>
      <c r="F30" s="56">
        <f>E20/2</f>
        <v>575.16</v>
      </c>
      <c r="G30" s="56" t="s">
        <v>28</v>
      </c>
      <c r="H30" s="69">
        <f>F30*F30</f>
        <v>330809.02559999994</v>
      </c>
      <c r="I30" s="70">
        <f>I20</f>
        <v>830.88</v>
      </c>
      <c r="J30" s="56">
        <f>I30/2</f>
        <v>415.44</v>
      </c>
      <c r="K30" s="60">
        <f>J30*J30</f>
        <v>172590.39360000001</v>
      </c>
    </row>
    <row r="31" spans="1:12">
      <c r="A31" s="12"/>
      <c r="B31" s="13"/>
      <c r="C31" s="92"/>
      <c r="D31" s="48" t="s">
        <v>2</v>
      </c>
      <c r="E31" s="71" t="s">
        <v>20</v>
      </c>
      <c r="F31" s="56">
        <f t="shared" ref="F31:F34" si="6">E21/2</f>
        <v>239.22</v>
      </c>
      <c r="G31" s="56" t="s">
        <v>29</v>
      </c>
      <c r="H31" s="69">
        <f t="shared" ref="H31:H34" si="7">F31*F31</f>
        <v>57226.208399999996</v>
      </c>
      <c r="I31" s="70">
        <f t="shared" ref="I31:I34" si="8">I21</f>
        <v>398.64</v>
      </c>
      <c r="J31" s="56">
        <f t="shared" ref="J31:J34" si="9">I31/2</f>
        <v>199.32</v>
      </c>
      <c r="K31" s="60">
        <f t="shared" ref="K31:K34" si="10">J31*J31</f>
        <v>39728.462399999997</v>
      </c>
    </row>
    <row r="32" spans="1:12">
      <c r="A32" s="12"/>
      <c r="B32" s="13"/>
      <c r="C32" s="92"/>
      <c r="D32" s="48" t="s">
        <v>3</v>
      </c>
      <c r="E32" s="71" t="s">
        <v>21</v>
      </c>
      <c r="F32" s="59">
        <f t="shared" si="6"/>
        <v>156.6</v>
      </c>
      <c r="G32" s="56" t="s">
        <v>31</v>
      </c>
      <c r="H32" s="69">
        <f t="shared" si="7"/>
        <v>24523.559999999998</v>
      </c>
      <c r="I32" s="70">
        <f t="shared" si="8"/>
        <v>266.52</v>
      </c>
      <c r="J32" s="56">
        <f t="shared" si="9"/>
        <v>133.26</v>
      </c>
      <c r="K32" s="60">
        <f t="shared" si="10"/>
        <v>17758.227599999998</v>
      </c>
    </row>
    <row r="33" spans="1:12">
      <c r="A33" s="12"/>
      <c r="B33" s="13"/>
      <c r="C33" s="92"/>
      <c r="D33" s="48" t="s">
        <v>4</v>
      </c>
      <c r="E33" s="71" t="s">
        <v>23</v>
      </c>
      <c r="F33" s="56">
        <f t="shared" si="6"/>
        <v>189.09</v>
      </c>
      <c r="G33" s="56" t="s">
        <v>30</v>
      </c>
      <c r="H33" s="69">
        <f t="shared" si="7"/>
        <v>35755.028100000003</v>
      </c>
      <c r="I33" s="70">
        <f t="shared" si="8"/>
        <v>405.71999999999997</v>
      </c>
      <c r="J33" s="56">
        <f t="shared" si="9"/>
        <v>202.85999999999999</v>
      </c>
      <c r="K33" s="60">
        <f t="shared" si="10"/>
        <v>41152.179599999996</v>
      </c>
    </row>
    <row r="34" spans="1:12">
      <c r="A34" s="12"/>
      <c r="B34" s="13"/>
      <c r="C34" s="92"/>
      <c r="D34" s="72" t="s">
        <v>5</v>
      </c>
      <c r="E34" s="71" t="s">
        <v>24</v>
      </c>
      <c r="F34" s="56">
        <f t="shared" si="6"/>
        <v>354.15</v>
      </c>
      <c r="G34" s="56" t="s">
        <v>30</v>
      </c>
      <c r="H34" s="69">
        <f t="shared" si="7"/>
        <v>125422.22249999999</v>
      </c>
      <c r="I34" s="70">
        <f t="shared" si="8"/>
        <v>497.7</v>
      </c>
      <c r="J34" s="56">
        <f t="shared" si="9"/>
        <v>248.85</v>
      </c>
      <c r="K34" s="60">
        <f t="shared" si="10"/>
        <v>61926.322499999995</v>
      </c>
    </row>
    <row r="35" spans="1:12">
      <c r="A35" s="12"/>
      <c r="B35" s="13"/>
      <c r="C35" s="92"/>
      <c r="D35" s="8"/>
      <c r="E35" s="9"/>
      <c r="F35" s="9"/>
      <c r="G35" s="79" t="s">
        <v>33</v>
      </c>
      <c r="H35" s="49">
        <f>SUM(H30:H34)</f>
        <v>573736.04459999991</v>
      </c>
      <c r="I35" s="9"/>
      <c r="J35" s="79" t="s">
        <v>33</v>
      </c>
      <c r="K35" s="51">
        <f>SUM(K30:K34)</f>
        <v>333155.5857</v>
      </c>
    </row>
    <row r="36" spans="1:12" ht="16" thickBot="1">
      <c r="A36" s="93"/>
      <c r="B36" s="94"/>
      <c r="C36" s="95"/>
      <c r="D36" s="84" t="s">
        <v>39</v>
      </c>
      <c r="E36" s="85"/>
      <c r="F36" s="85"/>
      <c r="G36" s="80" t="s">
        <v>9</v>
      </c>
      <c r="H36" s="50">
        <f>SQRT(H35)*2</f>
        <v>1514.9073167689169</v>
      </c>
      <c r="I36" s="20"/>
      <c r="J36" s="80" t="s">
        <v>9</v>
      </c>
      <c r="K36" s="52">
        <f>SQRT(K35)*2</f>
        <v>1154.3926293943496</v>
      </c>
    </row>
    <row r="37" spans="1:12">
      <c r="A37" s="17"/>
      <c r="B37" s="18"/>
      <c r="C37" s="18"/>
      <c r="D37" s="81"/>
      <c r="E37" s="81"/>
      <c r="F37" s="81"/>
      <c r="G37" s="81"/>
      <c r="H37" s="81"/>
      <c r="I37" s="81"/>
      <c r="J37" s="81"/>
      <c r="K37" s="82"/>
    </row>
    <row r="38" spans="1:12" ht="15" customHeight="1">
      <c r="A38" s="12" t="s">
        <v>43</v>
      </c>
      <c r="B38" s="13"/>
      <c r="C38" s="13"/>
      <c r="D38" s="13"/>
      <c r="E38" s="10"/>
      <c r="F38" s="10"/>
      <c r="G38" s="10"/>
      <c r="H38" s="10"/>
      <c r="I38" s="9"/>
      <c r="J38" s="9"/>
      <c r="K38" s="11"/>
    </row>
    <row r="39" spans="1:12">
      <c r="A39" s="12"/>
      <c r="B39" s="13"/>
      <c r="C39" s="13"/>
      <c r="D39" s="13"/>
      <c r="E39" s="9"/>
      <c r="F39" s="9"/>
      <c r="G39" s="9"/>
      <c r="H39" s="9"/>
      <c r="I39" s="9"/>
      <c r="J39" s="9"/>
      <c r="K39" s="11"/>
    </row>
    <row r="40" spans="1:12">
      <c r="A40" s="12"/>
      <c r="B40" s="13"/>
      <c r="C40" s="13"/>
      <c r="D40" s="13"/>
      <c r="E40" s="83" t="s">
        <v>42</v>
      </c>
      <c r="F40" s="83"/>
      <c r="G40" s="83"/>
      <c r="H40" s="83"/>
      <c r="I40" s="83"/>
      <c r="J40" s="9"/>
      <c r="K40" s="11"/>
    </row>
    <row r="41" spans="1:12" ht="18">
      <c r="A41" s="12"/>
      <c r="B41" s="13"/>
      <c r="C41" s="13"/>
      <c r="D41" s="13"/>
      <c r="E41" s="16"/>
      <c r="F41" s="86" t="s">
        <v>41</v>
      </c>
      <c r="G41" s="87">
        <f xml:space="preserve"> SQRT(((1514.9/2)^2)+((1154.39/2)^2))*2</f>
        <v>1904.6097453546752</v>
      </c>
      <c r="H41" s="16"/>
      <c r="I41" s="16"/>
      <c r="J41" s="9"/>
      <c r="K41" s="11"/>
    </row>
    <row r="42" spans="1:12">
      <c r="A42" s="12"/>
      <c r="B42" s="13"/>
      <c r="C42" s="13"/>
      <c r="D42" s="13"/>
      <c r="E42" s="9"/>
      <c r="F42" s="9"/>
      <c r="G42" s="9"/>
      <c r="H42" s="9"/>
      <c r="I42" s="9"/>
      <c r="J42" s="9"/>
      <c r="K42" s="11"/>
    </row>
    <row r="43" spans="1:12" ht="16" thickBot="1">
      <c r="A43" s="93"/>
      <c r="B43" s="94"/>
      <c r="C43" s="94"/>
      <c r="D43" s="94"/>
      <c r="E43" s="20"/>
      <c r="F43" s="20"/>
      <c r="G43" s="20"/>
      <c r="H43" s="20"/>
      <c r="I43" s="20"/>
      <c r="J43" s="20"/>
      <c r="K43" s="21"/>
    </row>
    <row r="44" spans="1:12" ht="26" thickBot="1">
      <c r="A44" s="103" t="s">
        <v>40</v>
      </c>
      <c r="B44" s="96"/>
      <c r="C44" s="96"/>
      <c r="D44" s="96"/>
      <c r="E44" s="9"/>
      <c r="F44" s="9"/>
      <c r="G44" s="9"/>
      <c r="H44" s="9"/>
      <c r="I44" s="9"/>
      <c r="J44" s="9"/>
      <c r="K44" s="9"/>
      <c r="L44" s="9"/>
    </row>
    <row r="45" spans="1:12" ht="16" thickTop="1">
      <c r="A45" s="97"/>
      <c r="B45" s="98"/>
      <c r="C45" s="98"/>
      <c r="D45" s="98"/>
      <c r="E45" s="99"/>
      <c r="F45" s="99"/>
      <c r="G45" s="99"/>
      <c r="H45" s="100"/>
      <c r="I45" s="99"/>
      <c r="J45" s="99"/>
      <c r="K45" s="101"/>
    </row>
    <row r="46" spans="1:12" ht="18" customHeight="1">
      <c r="A46" s="12" t="s">
        <v>44</v>
      </c>
      <c r="B46" s="13"/>
      <c r="C46" s="13"/>
      <c r="D46" s="13"/>
      <c r="E46" s="13"/>
      <c r="F46" s="13"/>
      <c r="G46" s="13"/>
      <c r="H46" s="13"/>
      <c r="I46" s="13"/>
      <c r="J46" s="13"/>
      <c r="K46" s="92"/>
    </row>
    <row r="47" spans="1:12">
      <c r="A47" s="12"/>
      <c r="B47" s="13"/>
      <c r="C47" s="13"/>
      <c r="D47" s="13"/>
      <c r="E47" s="13"/>
      <c r="F47" s="13"/>
      <c r="G47" s="13"/>
      <c r="H47" s="13"/>
      <c r="I47" s="13"/>
      <c r="J47" s="13"/>
      <c r="K47" s="92"/>
    </row>
    <row r="48" spans="1:12">
      <c r="A48" s="12"/>
      <c r="B48" s="13"/>
      <c r="C48" s="13"/>
      <c r="D48" s="13"/>
      <c r="E48" s="13"/>
      <c r="F48" s="13"/>
      <c r="G48" s="13"/>
      <c r="H48" s="13"/>
      <c r="I48" s="13"/>
      <c r="J48" s="13"/>
      <c r="K48" s="92"/>
    </row>
    <row r="49" spans="1:11">
      <c r="A49" s="12"/>
      <c r="B49" s="13"/>
      <c r="C49" s="13"/>
      <c r="D49" s="13"/>
      <c r="E49" s="13"/>
      <c r="F49" s="13"/>
      <c r="G49" s="13"/>
      <c r="H49" s="13"/>
      <c r="I49" s="13"/>
      <c r="J49" s="13"/>
      <c r="K49" s="92"/>
    </row>
    <row r="50" spans="1:11">
      <c r="A50" s="12"/>
      <c r="B50" s="13"/>
      <c r="C50" s="13"/>
      <c r="D50" s="13"/>
      <c r="E50" s="13"/>
      <c r="F50" s="13"/>
      <c r="G50" s="13"/>
      <c r="H50" s="13"/>
      <c r="I50" s="13"/>
      <c r="J50" s="13"/>
      <c r="K50" s="92"/>
    </row>
    <row r="51" spans="1:11">
      <c r="A51" s="12"/>
      <c r="B51" s="13"/>
      <c r="C51" s="13"/>
      <c r="D51" s="13"/>
      <c r="E51" s="13"/>
      <c r="F51" s="13"/>
      <c r="G51" s="13"/>
      <c r="H51" s="13"/>
      <c r="I51" s="13"/>
      <c r="J51" s="13"/>
      <c r="K51" s="92"/>
    </row>
    <row r="52" spans="1:11">
      <c r="A52" s="12"/>
      <c r="B52" s="13"/>
      <c r="C52" s="13"/>
      <c r="D52" s="13"/>
      <c r="E52" s="13"/>
      <c r="F52" s="13"/>
      <c r="G52" s="13"/>
      <c r="H52" s="13"/>
      <c r="I52" s="13"/>
      <c r="J52" s="13"/>
      <c r="K52" s="92"/>
    </row>
    <row r="53" spans="1:11" ht="16" customHeight="1">
      <c r="A53" s="105" t="s">
        <v>45</v>
      </c>
      <c r="B53" s="88"/>
      <c r="C53" s="88"/>
      <c r="D53" s="18"/>
      <c r="E53" s="18"/>
      <c r="F53" s="18"/>
      <c r="G53" s="18"/>
      <c r="H53" s="18"/>
      <c r="I53" s="18"/>
      <c r="J53" s="18"/>
      <c r="K53" s="106"/>
    </row>
    <row r="54" spans="1:11" ht="18" customHeight="1">
      <c r="A54" s="12" t="s">
        <v>46</v>
      </c>
      <c r="B54" s="13"/>
      <c r="C54" s="13"/>
      <c r="D54" s="13"/>
      <c r="E54" s="13"/>
      <c r="F54" s="18"/>
      <c r="G54" s="18"/>
      <c r="H54" s="18"/>
      <c r="I54" s="18"/>
      <c r="J54" s="18"/>
      <c r="K54" s="106"/>
    </row>
    <row r="55" spans="1:11" ht="11" customHeight="1">
      <c r="A55" s="12"/>
      <c r="B55" s="13"/>
      <c r="C55" s="13"/>
      <c r="D55" s="13"/>
      <c r="E55" s="13"/>
      <c r="F55" s="18"/>
      <c r="G55" s="18"/>
      <c r="H55" s="18"/>
      <c r="I55" s="18"/>
      <c r="J55" s="18"/>
      <c r="K55" s="106"/>
    </row>
    <row r="56" spans="1:11" ht="17" customHeight="1" thickBot="1">
      <c r="A56" s="105" t="s">
        <v>47</v>
      </c>
      <c r="B56" s="88"/>
      <c r="C56" s="111" t="s">
        <v>48</v>
      </c>
      <c r="D56" s="111"/>
      <c r="E56" s="111"/>
      <c r="F56" s="18"/>
      <c r="G56" s="18"/>
      <c r="H56" s="18"/>
      <c r="I56" s="18"/>
      <c r="J56" s="18"/>
      <c r="K56" s="106"/>
    </row>
    <row r="57" spans="1:11" ht="16" thickTop="1">
      <c r="A57" s="17"/>
      <c r="B57" s="18"/>
      <c r="C57" s="18"/>
      <c r="D57" s="18"/>
      <c r="E57" s="18"/>
      <c r="F57" s="18"/>
      <c r="G57" s="18"/>
      <c r="H57" s="18"/>
      <c r="I57" s="18"/>
      <c r="J57" s="18"/>
      <c r="K57" s="106"/>
    </row>
    <row r="58" spans="1:11">
      <c r="A58" s="17"/>
      <c r="B58" s="18"/>
      <c r="C58" s="18"/>
      <c r="D58" s="18"/>
      <c r="E58" s="18"/>
      <c r="F58" s="18"/>
      <c r="G58" s="18"/>
      <c r="H58" s="18"/>
      <c r="I58" s="18"/>
      <c r="J58" s="18"/>
      <c r="K58" s="106"/>
    </row>
    <row r="59" spans="1:11" ht="16" thickBot="1">
      <c r="A59" s="107"/>
      <c r="B59" s="108"/>
      <c r="C59" s="108"/>
      <c r="D59" s="108"/>
      <c r="E59" s="108"/>
      <c r="F59" s="108"/>
      <c r="G59" s="108"/>
      <c r="H59" s="108"/>
      <c r="I59" s="108"/>
      <c r="J59" s="108"/>
      <c r="K59" s="109"/>
    </row>
    <row r="61" spans="1:11">
      <c r="E61" s="110"/>
    </row>
    <row r="62" spans="1:11">
      <c r="E62" s="110"/>
    </row>
  </sheetData>
  <mergeCells count="20">
    <mergeCell ref="A54:E55"/>
    <mergeCell ref="A56:B56"/>
    <mergeCell ref="C56:E56"/>
    <mergeCell ref="A4:K6"/>
    <mergeCell ref="E40:I40"/>
    <mergeCell ref="D36:F36"/>
    <mergeCell ref="A38:D43"/>
    <mergeCell ref="A46:K52"/>
    <mergeCell ref="A53:C53"/>
    <mergeCell ref="G29:H29"/>
    <mergeCell ref="D28:H28"/>
    <mergeCell ref="I28:K28"/>
    <mergeCell ref="A26:C36"/>
    <mergeCell ref="D37:K37"/>
    <mergeCell ref="B17:C17"/>
    <mergeCell ref="D18:G18"/>
    <mergeCell ref="D17:K17"/>
    <mergeCell ref="H18:K18"/>
    <mergeCell ref="D26:K26"/>
    <mergeCell ref="A12:K16"/>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Ottawa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Shannon</dc:creator>
  <cp:lastModifiedBy>Daniel Shannon</cp:lastModifiedBy>
  <dcterms:created xsi:type="dcterms:W3CDTF">2013-10-30T00:54:10Z</dcterms:created>
  <dcterms:modified xsi:type="dcterms:W3CDTF">2013-10-30T03:50:23Z</dcterms:modified>
</cp:coreProperties>
</file>